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40" windowWidth="15330" windowHeight="2955" activeTab="0"/>
  </bookViews>
  <sheets>
    <sheet name="MŠ Rumunská" sheetId="1" r:id="rId1"/>
    <sheet name="MŠ Šárka" sheetId="2" r:id="rId2"/>
    <sheet name="MŠ Partyzánská)" sheetId="3" r:id="rId3"/>
    <sheet name="MŠ Smetanova" sheetId="4" r:id="rId4"/>
    <sheet name="MŠ Moravská" sheetId="5" r:id="rId5"/>
    <sheet name=" ZŠ Palackého" sheetId="6" r:id="rId6"/>
    <sheet name=" ZŠ Rejskova" sheetId="7" r:id="rId7"/>
    <sheet name=" ZŠ Kollárova" sheetId="8" r:id="rId8"/>
    <sheet name=" ZŠ Sídl. svobody" sheetId="9" r:id="rId9"/>
    <sheet name=" ZŠ Melantrichova" sheetId="10" r:id="rId10"/>
    <sheet name=" ZŠ Majakovského" sheetId="11" r:id="rId11"/>
    <sheet name="RG a ZŠ PV" sheetId="12" r:id="rId12"/>
    <sheet name="ZŠ Dr. Horáka" sheetId="13" r:id="rId13"/>
    <sheet name="ZŠ E. Valenty" sheetId="14" r:id="rId14"/>
    <sheet name="SC DDM" sheetId="15" r:id="rId15"/>
    <sheet name="ZUŠ" sheetId="16" r:id="rId16"/>
    <sheet name="MD PV" sheetId="17" r:id="rId17"/>
    <sheet name="DUHA" sheetId="18" r:id="rId18"/>
    <sheet name="MK PV" sheetId="19" r:id="rId19"/>
    <sheet name="Jesle PV" sheetId="20" r:id="rId20"/>
  </sheets>
  <definedNames/>
  <calcPr fullCalcOnLoad="1"/>
</workbook>
</file>

<file path=xl/sharedStrings.xml><?xml version="1.0" encoding="utf-8"?>
<sst xmlns="http://schemas.openxmlformats.org/spreadsheetml/2006/main" count="2020" uniqueCount="82">
  <si>
    <t>1.</t>
  </si>
  <si>
    <t>Výnosy celkem</t>
  </si>
  <si>
    <t>tis. Kč</t>
  </si>
  <si>
    <t>2.</t>
  </si>
  <si>
    <t>3.</t>
  </si>
  <si>
    <t>Tržby vlastní</t>
  </si>
  <si>
    <t>4.</t>
  </si>
  <si>
    <t>Tržby ostatní</t>
  </si>
  <si>
    <t>5.</t>
  </si>
  <si>
    <t>Příspěvek na provoz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</si>
  <si>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</si>
  <si>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</si>
  <si>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</si>
  <si>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</si>
  <si>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</si>
  <si>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</si>
  <si>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</si>
  <si>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</si>
  <si>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</si>
  <si>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</si>
  <si>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</si>
  <si>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</si>
  <si>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</si>
  <si>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</si>
  <si>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</si>
  <si>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</si>
  <si>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</si>
  <si>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</si>
  <si>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Hospodářský výsledek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</si>
  <si>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</si>
  <si>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</si>
  <si>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</si>
  <si>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</si>
  <si>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</si>
  <si>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</si>
  <si>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510 - Služby</t>
  </si>
  <si>
    <t>511 - Opravy a údržba</t>
  </si>
  <si>
    <t>512 - Cestovné</t>
  </si>
  <si>
    <t>518 - Ostatní služby</t>
  </si>
  <si>
    <t>521 - Mzdové náklady</t>
  </si>
  <si>
    <t>524 - Zákonné pojištění</t>
  </si>
  <si>
    <t>538 - Ostatní daně a poplatky</t>
  </si>
  <si>
    <t>549 - Jiné ostatní náklady</t>
  </si>
  <si>
    <t>551 - Odpisy</t>
  </si>
  <si>
    <t>2.1.</t>
  </si>
  <si>
    <t>2.2.</t>
  </si>
  <si>
    <t>Tržby</t>
  </si>
  <si>
    <t>Evid. přepočtený stav pracovníků</t>
  </si>
  <si>
    <t>Celkem</t>
  </si>
  <si>
    <t>Roční plán</t>
  </si>
  <si>
    <t>Skutečnost</t>
  </si>
  <si>
    <t>SK/RP</t>
  </si>
  <si>
    <t>527, 528 - Zákon. a ost. soc. náklady</t>
  </si>
  <si>
    <t>Doplňková činnost</t>
  </si>
  <si>
    <t>Vztah ke zřizovateli</t>
  </si>
  <si>
    <t>ZŠ Prostějov, ul. Dr. Horáka 24 (341)</t>
  </si>
  <si>
    <t>ZŠ Prostějov, ul. E. Valenty 52 (344)</t>
  </si>
  <si>
    <t>MŠ Prostějov, Rumunská ul. 23, příspěvková organizace (322)</t>
  </si>
  <si>
    <t>MŠ Prostějov, Smetanova ul. 24, příspěvková organizace (328)</t>
  </si>
  <si>
    <t>ZŠ a MŠ Prostějov, Rejskova tř. 4 (335)</t>
  </si>
  <si>
    <t>ZŠ a MŠ Prostějov, Kollárova ul. 4 (336)</t>
  </si>
  <si>
    <t>ZŠ a MŠ Prostějov, Melantrichova ul. 60 (338)</t>
  </si>
  <si>
    <t>ZŠ Prostějov, ul. Vl. Majakovského 1 (339)</t>
  </si>
  <si>
    <t>RG a ZŠ města Prostějova, Studentská ul. 2 (340)</t>
  </si>
  <si>
    <t>MŠ Prostějov, ul. Šárka 4a, příspěvková organizace (325)</t>
  </si>
  <si>
    <t>MŠ Prostějov, Moravská ul. 30, příspěvková organizace (330)</t>
  </si>
  <si>
    <t>MŠ Prostějov, Partyzánská ul. 34, příspěvková organizace (327)</t>
  </si>
  <si>
    <t>ZŠ a MŠ Prostějov, Palackého tř. 14 (332)</t>
  </si>
  <si>
    <t>Poř. číslo</t>
  </si>
  <si>
    <t>Ukazatel</t>
  </si>
  <si>
    <t>Měrná jednotka</t>
  </si>
  <si>
    <t>Vztah k Olomouckému kraji, popř. SR ČR apod.</t>
  </si>
  <si>
    <t>Schválený roční plán</t>
  </si>
  <si>
    <t>K 30.6.2007</t>
  </si>
  <si>
    <t>Srovn. skut. 2006</t>
  </si>
  <si>
    <t>ZŠ a MŠ Jana Železného Prostějov, Sídliště svobody 24/79 (337)</t>
  </si>
  <si>
    <t>Sportcentrum - DDM Prostějov, příspěvková organizace, Olympijská 4 (399)</t>
  </si>
  <si>
    <t>Základní umělecká škola Vl. Ambrose Prostějov, Kravařova 14 (400)</t>
  </si>
  <si>
    <t>Městské divadlo v Prostějově, příspěvková organizace,Vojáčkovo nám. 1</t>
  </si>
  <si>
    <t>DUHA - kulturní klub u hradeb v Prostějově, příspěvková organizace, Školní 4, (2030)</t>
  </si>
  <si>
    <t>Městská knihovna Prostějov, příspěvková organizace, Skálovo nám. 6</t>
  </si>
  <si>
    <t>Jesle, sídliště Svobody, Prostějov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</si>
</sst>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</numFmts>
  <fonts count="14">
    <font>
      <sz val="6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5"/>
      <name val="Times New Roman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b/>
      <i/>
      <sz val="6"/>
      <name val="Times New Roman CE"/>
      <family val="1"/>
    </font>
    <font>
      <b/>
      <i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" fontId="5" fillId="0" borderId="0">
      <alignment/>
      <protection/>
    </xf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5">
    <xf numFmtId="4" fontId="0" fillId="0" borderId="0" xfId="0" applyAlignment="1">
      <alignment vertical="top"/>
    </xf>
    <xf numFmtId="3" fontId="6" fillId="0" borderId="0" xfId="20" applyFont="1" applyFill="1" applyBorder="1">
      <alignment/>
      <protection/>
    </xf>
    <xf numFmtId="4" fontId="0" fillId="0" borderId="0" xfId="0" applyAlignment="1">
      <alignment horizontal="center" vertical="top"/>
    </xf>
    <xf numFmtId="4" fontId="6" fillId="0" borderId="0" xfId="0" applyFont="1" applyAlignment="1">
      <alignment horizontal="center" vertical="top"/>
    </xf>
    <xf numFmtId="4" fontId="0" fillId="0" borderId="0" xfId="0" applyFont="1" applyAlignment="1">
      <alignment vertical="top"/>
    </xf>
    <xf numFmtId="4" fontId="0" fillId="0" borderId="0" xfId="0" applyFont="1" applyAlignment="1">
      <alignment horizontal="center" vertical="top"/>
    </xf>
    <xf numFmtId="165" fontId="10" fillId="0" borderId="1" xfId="20" applyNumberFormat="1" applyFont="1" applyFill="1" applyBorder="1">
      <alignment/>
      <protection/>
    </xf>
    <xf numFmtId="165" fontId="7" fillId="0" borderId="2" xfId="20" applyNumberFormat="1" applyFont="1" applyBorder="1" applyAlignment="1">
      <alignment horizontal="right"/>
      <protection/>
    </xf>
    <xf numFmtId="165" fontId="7" fillId="0" borderId="3" xfId="20" applyNumberFormat="1" applyFont="1" applyFill="1" applyBorder="1">
      <alignment/>
      <protection/>
    </xf>
    <xf numFmtId="4" fontId="0" fillId="0" borderId="0" xfId="0" applyFont="1" applyAlignment="1">
      <alignment vertical="top"/>
    </xf>
    <xf numFmtId="165" fontId="7" fillId="0" borderId="3" xfId="20" applyNumberFormat="1" applyFont="1" applyFill="1" applyBorder="1" applyAlignment="1">
      <alignment horizontal="right"/>
      <protection/>
    </xf>
    <xf numFmtId="165" fontId="7" fillId="0" borderId="4" xfId="20" applyNumberFormat="1" applyFont="1" applyFill="1" applyBorder="1" applyAlignment="1">
      <alignment horizontal="right"/>
      <protection/>
    </xf>
    <xf numFmtId="165" fontId="7" fillId="0" borderId="3" xfId="20" applyNumberFormat="1" applyFont="1" applyBorder="1" applyAlignment="1">
      <alignment horizontal="right"/>
      <protection/>
    </xf>
    <xf numFmtId="165" fontId="7" fillId="0" borderId="4" xfId="20" applyNumberFormat="1" applyFont="1" applyBorder="1" applyAlignment="1">
      <alignment horizontal="right"/>
      <protection/>
    </xf>
    <xf numFmtId="165" fontId="7" fillId="0" borderId="4" xfId="20" applyNumberFormat="1" applyFont="1" applyFill="1" applyBorder="1">
      <alignment/>
      <protection/>
    </xf>
    <xf numFmtId="165" fontId="7" fillId="0" borderId="5" xfId="20" applyNumberFormat="1" applyFont="1" applyBorder="1" applyAlignment="1">
      <alignment horizontal="right"/>
      <protection/>
    </xf>
    <xf numFmtId="165" fontId="7" fillId="0" borderId="3" xfId="20" applyNumberFormat="1" applyFont="1" applyBorder="1" applyAlignment="1">
      <alignment/>
      <protection/>
    </xf>
    <xf numFmtId="165" fontId="7" fillId="0" borderId="4" xfId="20" applyNumberFormat="1" applyFont="1" applyBorder="1" applyAlignment="1">
      <alignment/>
      <protection/>
    </xf>
    <xf numFmtId="4" fontId="0" fillId="0" borderId="0" xfId="0" applyFont="1" applyAlignment="1">
      <alignment horizontal="center" vertical="top"/>
    </xf>
    <xf numFmtId="3" fontId="7" fillId="0" borderId="0" xfId="20" applyFont="1" applyFill="1" applyBorder="1">
      <alignment/>
      <protection/>
    </xf>
    <xf numFmtId="3" fontId="7" fillId="0" borderId="0" xfId="20" applyFont="1" applyFill="1" applyBorder="1" applyAlignment="1">
      <alignment horizontal="center"/>
      <protection/>
    </xf>
    <xf numFmtId="49" fontId="7" fillId="0" borderId="6" xfId="20" applyNumberFormat="1" applyFont="1" applyFill="1" applyBorder="1" applyAlignment="1">
      <alignment horizontal="center"/>
      <protection/>
    </xf>
    <xf numFmtId="49" fontId="7" fillId="0" borderId="7" xfId="20" applyNumberFormat="1" applyFont="1" applyFill="1" applyBorder="1" applyAlignment="1">
      <alignment horizontal="center"/>
      <protection/>
    </xf>
    <xf numFmtId="49" fontId="7" fillId="0" borderId="0" xfId="20" applyNumberFormat="1" applyFont="1" applyFill="1" applyBorder="1" applyAlignment="1">
      <alignment horizontal="center"/>
      <protection/>
    </xf>
    <xf numFmtId="3" fontId="7" fillId="0" borderId="6" xfId="20" applyFont="1" applyFill="1" applyBorder="1" applyAlignment="1">
      <alignment horizontal="center"/>
      <protection/>
    </xf>
    <xf numFmtId="3" fontId="7" fillId="0" borderId="8" xfId="20" applyFont="1" applyFill="1" applyBorder="1" applyAlignment="1">
      <alignment horizontal="left"/>
      <protection/>
    </xf>
    <xf numFmtId="3" fontId="7" fillId="0" borderId="9" xfId="20" applyFont="1" applyFill="1" applyBorder="1" applyAlignment="1">
      <alignment horizontal="left"/>
      <protection/>
    </xf>
    <xf numFmtId="4" fontId="7" fillId="0" borderId="4" xfId="20" applyNumberFormat="1" applyFont="1" applyFill="1" applyBorder="1">
      <alignment/>
      <protection/>
    </xf>
    <xf numFmtId="165" fontId="7" fillId="0" borderId="10" xfId="20" applyNumberFormat="1" applyFont="1" applyFill="1" applyBorder="1">
      <alignment/>
      <protection/>
    </xf>
    <xf numFmtId="165" fontId="7" fillId="0" borderId="11" xfId="20" applyNumberFormat="1" applyFont="1" applyFill="1" applyBorder="1">
      <alignment/>
      <protection/>
    </xf>
    <xf numFmtId="3" fontId="7" fillId="0" borderId="12" xfId="20" applyFont="1" applyBorder="1" applyAlignment="1">
      <alignment horizontal="center"/>
      <protection/>
    </xf>
    <xf numFmtId="3" fontId="7" fillId="0" borderId="13" xfId="20" applyFont="1" applyBorder="1" applyAlignment="1">
      <alignment horizontal="left"/>
      <protection/>
    </xf>
    <xf numFmtId="3" fontId="7" fillId="0" borderId="14" xfId="20" applyFont="1" applyBorder="1" applyAlignment="1">
      <alignment horizontal="left"/>
      <protection/>
    </xf>
    <xf numFmtId="49" fontId="7" fillId="0" borderId="12" xfId="20" applyNumberFormat="1" applyFont="1" applyBorder="1" applyAlignment="1">
      <alignment horizontal="center"/>
      <protection/>
    </xf>
    <xf numFmtId="165" fontId="7" fillId="0" borderId="15" xfId="20" applyNumberFormat="1" applyFont="1" applyBorder="1">
      <alignment/>
      <protection/>
    </xf>
    <xf numFmtId="165" fontId="7" fillId="0" borderId="16" xfId="20" applyNumberFormat="1" applyFont="1" applyBorder="1">
      <alignment/>
      <protection/>
    </xf>
    <xf numFmtId="4" fontId="7" fillId="0" borderId="2" xfId="20" applyNumberFormat="1" applyFont="1" applyFill="1" applyBorder="1">
      <alignment/>
      <protection/>
    </xf>
    <xf numFmtId="165" fontId="7" fillId="0" borderId="17" xfId="20" applyNumberFormat="1" applyFont="1" applyBorder="1">
      <alignment/>
      <protection/>
    </xf>
    <xf numFmtId="165" fontId="7" fillId="0" borderId="18" xfId="20" applyNumberFormat="1" applyFont="1" applyBorder="1">
      <alignment/>
      <protection/>
    </xf>
    <xf numFmtId="3" fontId="0" fillId="0" borderId="19" xfId="20" applyFont="1" applyBorder="1" applyAlignment="1">
      <alignment horizontal="center"/>
      <protection/>
    </xf>
    <xf numFmtId="3" fontId="0" fillId="0" borderId="20" xfId="20" applyFont="1" applyBorder="1" applyAlignment="1">
      <alignment horizontal="left"/>
      <protection/>
    </xf>
    <xf numFmtId="3" fontId="0" fillId="0" borderId="21" xfId="20" applyFont="1" applyBorder="1" applyAlignment="1">
      <alignment horizontal="left"/>
      <protection/>
    </xf>
    <xf numFmtId="49" fontId="0" fillId="0" borderId="19" xfId="20" applyNumberFormat="1" applyFont="1" applyBorder="1" applyAlignment="1">
      <alignment horizontal="center"/>
      <protection/>
    </xf>
    <xf numFmtId="165" fontId="0" fillId="0" borderId="22" xfId="20" applyNumberFormat="1" applyFont="1" applyBorder="1" applyAlignment="1">
      <alignment horizontal="right"/>
      <protection/>
    </xf>
    <xf numFmtId="165" fontId="0" fillId="0" borderId="23" xfId="20" applyNumberFormat="1" applyFont="1" applyBorder="1" applyAlignment="1">
      <alignment horizontal="right"/>
      <protection/>
    </xf>
    <xf numFmtId="4" fontId="7" fillId="0" borderId="23" xfId="20" applyNumberFormat="1" applyFont="1" applyFill="1" applyBorder="1">
      <alignment/>
      <protection/>
    </xf>
    <xf numFmtId="165" fontId="0" fillId="0" borderId="24" xfId="20" applyNumberFormat="1" applyFont="1" applyBorder="1" applyAlignment="1">
      <alignment horizontal="right"/>
      <protection/>
    </xf>
    <xf numFmtId="3" fontId="0" fillId="0" borderId="0" xfId="20" applyFont="1" applyFill="1" applyBorder="1">
      <alignment/>
      <protection/>
    </xf>
    <xf numFmtId="3" fontId="0" fillId="0" borderId="25" xfId="20" applyFont="1" applyBorder="1" applyAlignment="1">
      <alignment horizontal="left"/>
      <protection/>
    </xf>
    <xf numFmtId="3" fontId="0" fillId="0" borderId="26" xfId="20" applyFont="1" applyBorder="1" applyAlignment="1">
      <alignment horizontal="left"/>
      <protection/>
    </xf>
    <xf numFmtId="165" fontId="0" fillId="0" borderId="27" xfId="20" applyNumberFormat="1" applyFont="1" applyBorder="1" applyAlignment="1">
      <alignment horizontal="right"/>
      <protection/>
    </xf>
    <xf numFmtId="165" fontId="0" fillId="0" borderId="28" xfId="20" applyNumberFormat="1" applyFont="1" applyBorder="1" applyAlignment="1">
      <alignment horizontal="right"/>
      <protection/>
    </xf>
    <xf numFmtId="4" fontId="7" fillId="0" borderId="28" xfId="20" applyNumberFormat="1" applyFont="1" applyFill="1" applyBorder="1">
      <alignment/>
      <protection/>
    </xf>
    <xf numFmtId="165" fontId="0" fillId="0" borderId="29" xfId="20" applyNumberFormat="1" applyFont="1" applyBorder="1" applyAlignment="1">
      <alignment horizontal="right"/>
      <protection/>
    </xf>
    <xf numFmtId="165" fontId="0" fillId="0" borderId="3" xfId="20" applyNumberFormat="1" applyFont="1" applyBorder="1" applyAlignment="1">
      <alignment horizontal="right"/>
      <protection/>
    </xf>
    <xf numFmtId="165" fontId="0" fillId="0" borderId="4" xfId="20" applyNumberFormat="1" applyFont="1" applyBorder="1" applyAlignment="1">
      <alignment horizontal="right"/>
      <protection/>
    </xf>
    <xf numFmtId="165" fontId="0" fillId="0" borderId="11" xfId="20" applyNumberFormat="1" applyFont="1" applyBorder="1" applyAlignment="1">
      <alignment horizontal="right"/>
      <protection/>
    </xf>
    <xf numFmtId="165" fontId="7" fillId="0" borderId="11" xfId="20" applyNumberFormat="1" applyFont="1" applyFill="1" applyBorder="1" applyAlignment="1">
      <alignment horizontal="right"/>
      <protection/>
    </xf>
    <xf numFmtId="3" fontId="7" fillId="0" borderId="6" xfId="20" applyFont="1" applyBorder="1" applyAlignment="1">
      <alignment horizontal="center"/>
      <protection/>
    </xf>
    <xf numFmtId="3" fontId="7" fillId="0" borderId="8" xfId="20" applyFont="1" applyBorder="1" applyAlignment="1">
      <alignment horizontal="left"/>
      <protection/>
    </xf>
    <xf numFmtId="3" fontId="7" fillId="0" borderId="9" xfId="20" applyFont="1" applyBorder="1" applyAlignment="1">
      <alignment horizontal="left"/>
      <protection/>
    </xf>
    <xf numFmtId="49" fontId="7" fillId="0" borderId="6" xfId="20" applyNumberFormat="1" applyFont="1" applyBorder="1" applyAlignment="1">
      <alignment horizontal="center"/>
      <protection/>
    </xf>
    <xf numFmtId="165" fontId="7" fillId="0" borderId="11" xfId="20" applyNumberFormat="1" applyFont="1" applyBorder="1" applyAlignment="1">
      <alignment horizontal="right"/>
      <protection/>
    </xf>
    <xf numFmtId="3" fontId="7" fillId="0" borderId="30" xfId="20" applyFont="1" applyBorder="1" applyAlignment="1">
      <alignment horizontal="center"/>
      <protection/>
    </xf>
    <xf numFmtId="3" fontId="7" fillId="0" borderId="30" xfId="20" applyFont="1" applyBorder="1" applyAlignment="1">
      <alignment horizontal="left"/>
      <protection/>
    </xf>
    <xf numFmtId="49" fontId="7" fillId="0" borderId="30" xfId="20" applyNumberFormat="1" applyFont="1" applyBorder="1" applyAlignment="1">
      <alignment horizontal="center"/>
      <protection/>
    </xf>
    <xf numFmtId="165" fontId="7" fillId="0" borderId="31" xfId="20" applyNumberFormat="1" applyFont="1" applyBorder="1" applyAlignment="1">
      <alignment horizontal="right"/>
      <protection/>
    </xf>
    <xf numFmtId="3" fontId="7" fillId="0" borderId="32" xfId="20" applyFont="1" applyBorder="1" applyAlignment="1">
      <alignment horizontal="left"/>
      <protection/>
    </xf>
    <xf numFmtId="3" fontId="7" fillId="0" borderId="33" xfId="20" applyFont="1" applyBorder="1" applyAlignment="1">
      <alignment horizontal="left"/>
      <protection/>
    </xf>
    <xf numFmtId="3" fontId="7" fillId="0" borderId="6" xfId="20" applyFont="1" applyBorder="1" applyAlignment="1">
      <alignment horizontal="left"/>
      <protection/>
    </xf>
    <xf numFmtId="165" fontId="7" fillId="0" borderId="11" xfId="20" applyNumberFormat="1" applyFont="1" applyBorder="1" applyAlignment="1">
      <alignment/>
      <protection/>
    </xf>
    <xf numFmtId="3" fontId="7" fillId="0" borderId="0" xfId="20" applyFont="1" applyFill="1" applyBorder="1" applyAlignment="1">
      <alignment/>
      <protection/>
    </xf>
    <xf numFmtId="3" fontId="13" fillId="0" borderId="19" xfId="20" applyFont="1" applyBorder="1" applyAlignment="1">
      <alignment horizontal="center"/>
      <protection/>
    </xf>
    <xf numFmtId="3" fontId="13" fillId="0" borderId="32" xfId="20" applyFont="1" applyBorder="1" applyAlignment="1">
      <alignment horizontal="left"/>
      <protection/>
    </xf>
    <xf numFmtId="3" fontId="13" fillId="0" borderId="33" xfId="20" applyFont="1" applyBorder="1" applyAlignment="1">
      <alignment horizontal="left"/>
      <protection/>
    </xf>
    <xf numFmtId="49" fontId="13" fillId="0" borderId="19" xfId="20" applyNumberFormat="1" applyFont="1" applyBorder="1" applyAlignment="1">
      <alignment horizontal="center"/>
      <protection/>
    </xf>
    <xf numFmtId="4" fontId="13" fillId="0" borderId="2" xfId="20" applyNumberFormat="1" applyFont="1" applyFill="1" applyBorder="1">
      <alignment/>
      <protection/>
    </xf>
    <xf numFmtId="4" fontId="13" fillId="2" borderId="34" xfId="20" applyNumberFormat="1" applyFont="1" applyFill="1" applyBorder="1" applyAlignment="1">
      <alignment horizontal="right"/>
      <protection/>
    </xf>
    <xf numFmtId="3" fontId="13" fillId="2" borderId="34" xfId="20" applyFont="1" applyFill="1" applyBorder="1">
      <alignment/>
      <protection/>
    </xf>
    <xf numFmtId="3" fontId="13" fillId="2" borderId="35" xfId="20" applyFont="1" applyFill="1" applyBorder="1">
      <alignment/>
      <protection/>
    </xf>
    <xf numFmtId="3" fontId="13" fillId="0" borderId="0" xfId="20" applyFont="1" applyFill="1" applyBorder="1">
      <alignment/>
      <protection/>
    </xf>
    <xf numFmtId="4" fontId="13" fillId="0" borderId="19" xfId="20" applyNumberFormat="1" applyFont="1" applyBorder="1" applyAlignment="1">
      <alignment horizontal="center"/>
      <protection/>
    </xf>
    <xf numFmtId="4" fontId="13" fillId="0" borderId="20" xfId="20" applyNumberFormat="1" applyFont="1" applyBorder="1" applyAlignment="1">
      <alignment horizontal="left"/>
      <protection/>
    </xf>
    <xf numFmtId="4" fontId="13" fillId="0" borderId="21" xfId="20" applyNumberFormat="1" applyFont="1" applyBorder="1" applyAlignment="1">
      <alignment horizontal="left"/>
      <protection/>
    </xf>
    <xf numFmtId="4" fontId="13" fillId="0" borderId="23" xfId="20" applyNumberFormat="1" applyFont="1" applyFill="1" applyBorder="1">
      <alignment/>
      <protection/>
    </xf>
    <xf numFmtId="4" fontId="13" fillId="2" borderId="0" xfId="20" applyNumberFormat="1" applyFont="1" applyFill="1" applyBorder="1" applyAlignment="1">
      <alignment horizontal="right"/>
      <protection/>
    </xf>
    <xf numFmtId="4" fontId="13" fillId="2" borderId="0" xfId="20" applyNumberFormat="1" applyFont="1" applyFill="1" applyBorder="1">
      <alignment/>
      <protection/>
    </xf>
    <xf numFmtId="4" fontId="13" fillId="2" borderId="36" xfId="20" applyNumberFormat="1" applyFont="1" applyFill="1" applyBorder="1">
      <alignment/>
      <protection/>
    </xf>
    <xf numFmtId="4" fontId="13" fillId="0" borderId="0" xfId="20" applyNumberFormat="1" applyFont="1" applyFill="1" applyBorder="1">
      <alignment/>
      <protection/>
    </xf>
    <xf numFmtId="3" fontId="13" fillId="0" borderId="37" xfId="20" applyFont="1" applyBorder="1" applyAlignment="1">
      <alignment horizontal="center"/>
      <protection/>
    </xf>
    <xf numFmtId="3" fontId="13" fillId="0" borderId="25" xfId="20" applyFont="1" applyBorder="1" applyAlignment="1">
      <alignment horizontal="left"/>
      <protection/>
    </xf>
    <xf numFmtId="3" fontId="13" fillId="0" borderId="26" xfId="20" applyFont="1" applyBorder="1" applyAlignment="1">
      <alignment horizontal="left"/>
      <protection/>
    </xf>
    <xf numFmtId="49" fontId="13" fillId="0" borderId="37" xfId="20" applyNumberFormat="1" applyFont="1" applyBorder="1" applyAlignment="1">
      <alignment horizontal="center"/>
      <protection/>
    </xf>
    <xf numFmtId="4" fontId="13" fillId="0" borderId="38" xfId="20" applyNumberFormat="1" applyFont="1" applyFill="1" applyBorder="1">
      <alignment/>
      <protection/>
    </xf>
    <xf numFmtId="4" fontId="13" fillId="2" borderId="7" xfId="20" applyNumberFormat="1" applyFont="1" applyFill="1" applyBorder="1" applyAlignment="1">
      <alignment horizontal="right"/>
      <protection/>
    </xf>
    <xf numFmtId="3" fontId="13" fillId="2" borderId="7" xfId="20" applyFont="1" applyFill="1" applyBorder="1">
      <alignment/>
      <protection/>
    </xf>
    <xf numFmtId="3" fontId="13" fillId="2" borderId="39" xfId="20" applyFont="1" applyFill="1" applyBorder="1">
      <alignment/>
      <protection/>
    </xf>
    <xf numFmtId="165" fontId="10" fillId="0" borderId="40" xfId="20" applyNumberFormat="1" applyFont="1" applyFill="1" applyBorder="1">
      <alignment/>
      <protection/>
    </xf>
    <xf numFmtId="165" fontId="10" fillId="0" borderId="32" xfId="20" applyNumberFormat="1" applyFont="1" applyBorder="1">
      <alignment/>
      <protection/>
    </xf>
    <xf numFmtId="165" fontId="10" fillId="0" borderId="8" xfId="20" applyNumberFormat="1" applyFont="1" applyFill="1" applyBorder="1" applyAlignment="1">
      <alignment horizontal="right"/>
      <protection/>
    </xf>
    <xf numFmtId="165" fontId="10" fillId="0" borderId="8" xfId="20" applyNumberFormat="1" applyFont="1" applyBorder="1" applyAlignment="1">
      <alignment horizontal="right"/>
      <protection/>
    </xf>
    <xf numFmtId="165" fontId="10" fillId="0" borderId="8" xfId="20" applyNumberFormat="1" applyFont="1" applyFill="1" applyBorder="1">
      <alignment/>
      <protection/>
    </xf>
    <xf numFmtId="165" fontId="10" fillId="0" borderId="32" xfId="20" applyNumberFormat="1" applyFont="1" applyBorder="1" applyAlignment="1">
      <alignment horizontal="right"/>
      <protection/>
    </xf>
    <xf numFmtId="165" fontId="10" fillId="0" borderId="41" xfId="20" applyNumberFormat="1" applyFont="1" applyBorder="1" applyAlignment="1">
      <alignment horizontal="right"/>
      <protection/>
    </xf>
    <xf numFmtId="165" fontId="10" fillId="0" borderId="8" xfId="20" applyNumberFormat="1" applyFont="1" applyBorder="1" applyAlignment="1">
      <alignment/>
      <protection/>
    </xf>
    <xf numFmtId="165" fontId="10" fillId="0" borderId="30" xfId="20" applyNumberFormat="1" applyFont="1" applyBorder="1">
      <alignment/>
      <protection/>
    </xf>
    <xf numFmtId="165" fontId="11" fillId="0" borderId="19" xfId="20" applyNumberFormat="1" applyFont="1" applyBorder="1" applyAlignment="1">
      <alignment horizontal="right"/>
      <protection/>
    </xf>
    <xf numFmtId="165" fontId="10" fillId="0" borderId="6" xfId="20" applyNumberFormat="1" applyFont="1" applyFill="1" applyBorder="1" applyAlignment="1">
      <alignment horizontal="right"/>
      <protection/>
    </xf>
    <xf numFmtId="165" fontId="10" fillId="0" borderId="6" xfId="20" applyNumberFormat="1" applyFont="1" applyBorder="1" applyAlignment="1">
      <alignment horizontal="right"/>
      <protection/>
    </xf>
    <xf numFmtId="165" fontId="10" fillId="0" borderId="6" xfId="20" applyNumberFormat="1" applyFont="1" applyFill="1" applyBorder="1">
      <alignment/>
      <protection/>
    </xf>
    <xf numFmtId="165" fontId="10" fillId="0" borderId="30" xfId="20" applyNumberFormat="1" applyFont="1" applyBorder="1" applyAlignment="1">
      <alignment horizontal="right"/>
      <protection/>
    </xf>
    <xf numFmtId="165" fontId="10" fillId="0" borderId="6" xfId="20" applyNumberFormat="1" applyFont="1" applyBorder="1" applyAlignment="1">
      <alignment/>
      <protection/>
    </xf>
    <xf numFmtId="3" fontId="13" fillId="0" borderId="5" xfId="20" applyNumberFormat="1" applyFont="1" applyBorder="1" applyAlignment="1">
      <alignment horizontal="right"/>
      <protection/>
    </xf>
    <xf numFmtId="3" fontId="13" fillId="0" borderId="2" xfId="20" applyNumberFormat="1" applyFont="1" applyBorder="1" applyAlignment="1">
      <alignment horizontal="right"/>
      <protection/>
    </xf>
    <xf numFmtId="3" fontId="13" fillId="0" borderId="2" xfId="20" applyNumberFormat="1" applyFont="1" applyFill="1" applyBorder="1">
      <alignment/>
      <protection/>
    </xf>
    <xf numFmtId="3" fontId="13" fillId="0" borderId="22" xfId="20" applyNumberFormat="1" applyFont="1" applyBorder="1" applyAlignment="1">
      <alignment horizontal="right"/>
      <protection/>
    </xf>
    <xf numFmtId="3" fontId="13" fillId="0" borderId="23" xfId="20" applyNumberFormat="1" applyFont="1" applyBorder="1" applyAlignment="1">
      <alignment horizontal="right"/>
      <protection/>
    </xf>
    <xf numFmtId="3" fontId="13" fillId="0" borderId="23" xfId="20" applyNumberFormat="1" applyFont="1" applyFill="1" applyBorder="1">
      <alignment/>
      <protection/>
    </xf>
    <xf numFmtId="3" fontId="13" fillId="0" borderId="42" xfId="20" applyNumberFormat="1" applyFont="1" applyBorder="1" applyAlignment="1">
      <alignment horizontal="right"/>
      <protection/>
    </xf>
    <xf numFmtId="3" fontId="13" fillId="0" borderId="38" xfId="20" applyNumberFormat="1" applyFont="1" applyBorder="1" applyAlignment="1">
      <alignment horizontal="right"/>
      <protection/>
    </xf>
    <xf numFmtId="3" fontId="13" fillId="0" borderId="38" xfId="20" applyNumberFormat="1" applyFont="1" applyFill="1" applyBorder="1">
      <alignment/>
      <protection/>
    </xf>
    <xf numFmtId="3" fontId="13" fillId="0" borderId="41" xfId="20" applyNumberFormat="1" applyFont="1" applyFill="1" applyBorder="1">
      <alignment/>
      <protection/>
    </xf>
    <xf numFmtId="3" fontId="13" fillId="0" borderId="43" xfId="20" applyNumberFormat="1" applyFont="1" applyFill="1" applyBorder="1">
      <alignment/>
      <protection/>
    </xf>
    <xf numFmtId="3" fontId="13" fillId="0" borderId="44" xfId="20" applyNumberFormat="1" applyFont="1" applyFill="1" applyBorder="1">
      <alignment/>
      <protection/>
    </xf>
    <xf numFmtId="3" fontId="12" fillId="0" borderId="32" xfId="20" applyNumberFormat="1" applyFont="1" applyBorder="1" applyAlignment="1">
      <alignment horizontal="right"/>
      <protection/>
    </xf>
    <xf numFmtId="3" fontId="12" fillId="0" borderId="20" xfId="20" applyNumberFormat="1" applyFont="1" applyBorder="1" applyAlignment="1">
      <alignment horizontal="right"/>
      <protection/>
    </xf>
    <xf numFmtId="3" fontId="12" fillId="0" borderId="25" xfId="20" applyNumberFormat="1" applyFont="1" applyBorder="1" applyAlignment="1">
      <alignment horizontal="right"/>
      <protection/>
    </xf>
    <xf numFmtId="165" fontId="10" fillId="0" borderId="5" xfId="20" applyNumberFormat="1" applyFont="1" applyBorder="1" applyAlignment="1">
      <alignment horizontal="right"/>
      <protection/>
    </xf>
    <xf numFmtId="165" fontId="10" fillId="0" borderId="2" xfId="20" applyNumberFormat="1" applyFont="1" applyBorder="1" applyAlignment="1">
      <alignment horizontal="right"/>
      <protection/>
    </xf>
    <xf numFmtId="165" fontId="10" fillId="0" borderId="3" xfId="20" applyNumberFormat="1" applyFont="1" applyBorder="1" applyAlignment="1">
      <alignment horizontal="right"/>
      <protection/>
    </xf>
    <xf numFmtId="165" fontId="10" fillId="0" borderId="4" xfId="20" applyNumberFormat="1" applyFont="1" applyBorder="1" applyAlignment="1">
      <alignment horizontal="right"/>
      <protection/>
    </xf>
    <xf numFmtId="165" fontId="10" fillId="0" borderId="3" xfId="20" applyNumberFormat="1" applyFont="1" applyBorder="1" applyAlignment="1">
      <alignment/>
      <protection/>
    </xf>
    <xf numFmtId="165" fontId="10" fillId="0" borderId="4" xfId="20" applyNumberFormat="1" applyFont="1" applyBorder="1" applyAlignment="1">
      <alignment/>
      <protection/>
    </xf>
    <xf numFmtId="165" fontId="7" fillId="0" borderId="31" xfId="20" applyNumberFormat="1" applyFont="1" applyBorder="1">
      <alignment/>
      <protection/>
    </xf>
    <xf numFmtId="165" fontId="10" fillId="0" borderId="5" xfId="20" applyNumberFormat="1" applyFont="1" applyBorder="1">
      <alignment/>
      <protection/>
    </xf>
    <xf numFmtId="165" fontId="11" fillId="0" borderId="22" xfId="20" applyNumberFormat="1" applyFont="1" applyBorder="1" applyAlignment="1">
      <alignment horizontal="right"/>
      <protection/>
    </xf>
    <xf numFmtId="165" fontId="10" fillId="0" borderId="3" xfId="20" applyNumberFormat="1" applyFont="1" applyFill="1" applyBorder="1" applyAlignment="1">
      <alignment horizontal="right"/>
      <protection/>
    </xf>
    <xf numFmtId="165" fontId="10" fillId="0" borderId="3" xfId="20" applyNumberFormat="1" applyFont="1" applyFill="1" applyBorder="1">
      <alignment/>
      <protection/>
    </xf>
    <xf numFmtId="165" fontId="0" fillId="0" borderId="45" xfId="20" applyNumberFormat="1" applyFont="1" applyBorder="1" applyAlignment="1">
      <alignment horizontal="right"/>
      <protection/>
    </xf>
    <xf numFmtId="165" fontId="11" fillId="0" borderId="46" xfId="20" applyNumberFormat="1" applyFont="1" applyBorder="1" applyAlignment="1">
      <alignment horizontal="right"/>
      <protection/>
    </xf>
    <xf numFmtId="165" fontId="11" fillId="0" borderId="47" xfId="20" applyNumberFormat="1" applyFont="1" applyBorder="1" applyAlignment="1">
      <alignment horizontal="right"/>
      <protection/>
    </xf>
    <xf numFmtId="165" fontId="11" fillId="0" borderId="48" xfId="20" applyNumberFormat="1" applyFont="1" applyBorder="1" applyAlignment="1">
      <alignment horizontal="right"/>
      <protection/>
    </xf>
    <xf numFmtId="3" fontId="6" fillId="0" borderId="0" xfId="20" applyFont="1" applyBorder="1" applyAlignment="1">
      <alignment horizontal="center"/>
      <protection/>
    </xf>
    <xf numFmtId="4" fontId="7" fillId="0" borderId="49" xfId="20" applyNumberFormat="1" applyFont="1" applyFill="1" applyBorder="1" applyAlignment="1">
      <alignment horizontal="center" wrapText="1"/>
      <protection/>
    </xf>
    <xf numFmtId="4" fontId="7" fillId="0" borderId="1" xfId="20" applyNumberFormat="1" applyFont="1" applyFill="1" applyBorder="1" applyAlignment="1">
      <alignment horizontal="center" wrapText="1"/>
      <protection/>
    </xf>
    <xf numFmtId="4" fontId="7" fillId="0" borderId="8" xfId="20" applyNumberFormat="1" applyFont="1" applyFill="1" applyBorder="1" applyAlignment="1">
      <alignment horizontal="center"/>
      <protection/>
    </xf>
    <xf numFmtId="4" fontId="7" fillId="0" borderId="50" xfId="20" applyNumberFormat="1" applyFont="1" applyFill="1" applyBorder="1" applyAlignment="1">
      <alignment horizontal="center"/>
      <protection/>
    </xf>
    <xf numFmtId="4" fontId="7" fillId="0" borderId="9" xfId="20" applyNumberFormat="1" applyFont="1" applyFill="1" applyBorder="1" applyAlignment="1">
      <alignment horizontal="center"/>
      <protection/>
    </xf>
    <xf numFmtId="3" fontId="7" fillId="0" borderId="49" xfId="20" applyFont="1" applyFill="1" applyBorder="1" applyAlignment="1">
      <alignment horizontal="center" wrapText="1"/>
      <protection/>
    </xf>
    <xf numFmtId="3" fontId="7" fillId="0" borderId="1" xfId="20" applyFont="1" applyFill="1" applyBorder="1" applyAlignment="1">
      <alignment horizontal="center" wrapText="1"/>
      <protection/>
    </xf>
    <xf numFmtId="3" fontId="7" fillId="0" borderId="8" xfId="20" applyFont="1" applyBorder="1" applyAlignment="1">
      <alignment horizontal="center"/>
      <protection/>
    </xf>
    <xf numFmtId="3" fontId="7" fillId="0" borderId="50" xfId="20" applyFont="1" applyBorder="1" applyAlignment="1">
      <alignment horizontal="center"/>
      <protection/>
    </xf>
    <xf numFmtId="3" fontId="7" fillId="0" borderId="9" xfId="20" applyFont="1" applyBorder="1" applyAlignment="1">
      <alignment horizontal="center"/>
      <protection/>
    </xf>
    <xf numFmtId="4" fontId="0" fillId="0" borderId="51" xfId="0" applyFont="1" applyBorder="1" applyAlignment="1">
      <alignment horizontal="center" wrapText="1"/>
    </xf>
    <xf numFmtId="4" fontId="0" fillId="0" borderId="1" xfId="0" applyFont="1" applyBorder="1" applyAlignment="1">
      <alignment horizontal="center" wrapText="1"/>
    </xf>
    <xf numFmtId="49" fontId="7" fillId="0" borderId="52" xfId="20" applyNumberFormat="1" applyFont="1" applyFill="1" applyBorder="1" applyAlignment="1">
      <alignment horizontal="center" wrapText="1"/>
      <protection/>
    </xf>
    <xf numFmtId="4" fontId="0" fillId="0" borderId="35" xfId="0" applyFont="1" applyBorder="1" applyAlignment="1">
      <alignment horizontal="center" wrapText="1"/>
    </xf>
    <xf numFmtId="4" fontId="0" fillId="0" borderId="53" xfId="0" applyFont="1" applyBorder="1" applyAlignment="1">
      <alignment horizontal="center" wrapText="1"/>
    </xf>
    <xf numFmtId="4" fontId="0" fillId="0" borderId="36" xfId="0" applyFont="1" applyBorder="1" applyAlignment="1">
      <alignment horizontal="center" wrapText="1"/>
    </xf>
    <xf numFmtId="4" fontId="0" fillId="0" borderId="40" xfId="0" applyFont="1" applyBorder="1" applyAlignment="1">
      <alignment horizontal="center" wrapText="1"/>
    </xf>
    <xf numFmtId="4" fontId="0" fillId="0" borderId="39" xfId="0" applyFont="1" applyBorder="1" applyAlignment="1">
      <alignment horizontal="center" wrapText="1"/>
    </xf>
    <xf numFmtId="49" fontId="7" fillId="0" borderId="49" xfId="20" applyNumberFormat="1" applyFont="1" applyFill="1" applyBorder="1" applyAlignment="1">
      <alignment horizontal="center" wrapText="1"/>
      <protection/>
    </xf>
    <xf numFmtId="49" fontId="7" fillId="0" borderId="51" xfId="20" applyNumberFormat="1" applyFont="1" applyFill="1" applyBorder="1" applyAlignment="1">
      <alignment horizontal="center" wrapText="1"/>
      <protection/>
    </xf>
    <xf numFmtId="49" fontId="7" fillId="0" borderId="1" xfId="20" applyNumberFormat="1" applyFont="1" applyFill="1" applyBorder="1" applyAlignment="1">
      <alignment horizontal="center" wrapText="1"/>
      <protection/>
    </xf>
    <xf numFmtId="4" fontId="6" fillId="0" borderId="0" xfId="0" applyFont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Š Raisov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11111211111">
    <tabColor indexed="14"/>
  </sheetPr>
  <dimension ref="A1:X28"/>
  <sheetViews>
    <sheetView tabSelected="1" zoomScale="120" zoomScaleNormal="120" workbookViewId="0" topLeftCell="B1">
      <selection activeCell="A1" sqref="A1:X1"/>
    </sheetView>
  </sheetViews>
  <sheetFormatPr defaultColWidth="10" defaultRowHeight="8.25"/>
  <cols>
    <col min="1" max="1" width="5.5" style="5" customWidth="1"/>
    <col min="2" max="2" width="6.5" style="4" customWidth="1"/>
    <col min="3" max="3" width="29.25" style="4" bestFit="1" customWidth="1"/>
    <col min="4" max="4" width="8.5" style="4" customWidth="1"/>
    <col min="5" max="7" width="11" style="4" customWidth="1"/>
    <col min="8" max="8" width="8.75" style="4" customWidth="1"/>
    <col min="9" max="12" width="11" style="4" customWidth="1"/>
    <col min="13" max="13" width="8.75" style="4" customWidth="1"/>
    <col min="14" max="17" width="11" style="4" customWidth="1"/>
    <col min="18" max="18" width="8.75" style="4" customWidth="1"/>
    <col min="19" max="22" width="11" style="4" customWidth="1"/>
    <col min="23" max="23" width="8.75" style="4" customWidth="1"/>
    <col min="24" max="24" width="11" style="4" customWidth="1"/>
    <col min="25" max="16384" width="6.5" style="4" customWidth="1"/>
  </cols>
  <sheetData>
    <row r="1" spans="1:24" s="1" customFormat="1" ht="15.75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5703.344999999999</v>
      </c>
      <c r="F6" s="14">
        <f>SUM(F7,F10)</f>
        <v>5715.674999999999</v>
      </c>
      <c r="G6" s="14">
        <f>SUM(G7,G10)</f>
        <v>3020.247</v>
      </c>
      <c r="H6" s="27">
        <f aca="true" t="shared" si="0" ref="H6:H28">G6/F6*100</f>
        <v>52.84147541628942</v>
      </c>
      <c r="I6" s="28">
        <f>SUM(I7,I10)</f>
        <v>2893.3230000000003</v>
      </c>
      <c r="J6" s="97">
        <f>SUM(J7,J10)</f>
        <v>1687.745</v>
      </c>
      <c r="K6" s="14">
        <f>SUM(K7,K10)</f>
        <v>1700.0749999999998</v>
      </c>
      <c r="L6" s="14">
        <f>SUM(L7,L10)</f>
        <v>952.847</v>
      </c>
      <c r="M6" s="27">
        <f aca="true" t="shared" si="1" ref="M6:M25">L6/K6*100</f>
        <v>56.047350852168286</v>
      </c>
      <c r="N6" s="29">
        <f>SUM(N7,N10)</f>
        <v>842.5229999999999</v>
      </c>
      <c r="O6" s="8">
        <f>SUM(O7,O10)</f>
        <v>4015.6</v>
      </c>
      <c r="P6" s="14">
        <f>SUM(P7,P10)</f>
        <v>4015.6</v>
      </c>
      <c r="Q6" s="14">
        <f>SUM(Q7,Q10)</f>
        <v>2067.4</v>
      </c>
      <c r="R6" s="27">
        <f aca="true" t="shared" si="2" ref="R6:R25">Q6/P6*100</f>
        <v>51.48421157485805</v>
      </c>
      <c r="S6" s="29">
        <f>SUM(S7,S10)</f>
        <v>2050.8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563</v>
      </c>
      <c r="F7" s="35">
        <f>SUM(F8,F9)</f>
        <v>575.33</v>
      </c>
      <c r="G7" s="35">
        <f>SUM(G8,G9)</f>
        <v>390.475</v>
      </c>
      <c r="H7" s="36">
        <f t="shared" si="0"/>
        <v>67.86974432065077</v>
      </c>
      <c r="I7" s="133">
        <f>SUM(I8,I9)</f>
        <v>347.753</v>
      </c>
      <c r="J7" s="134">
        <f>SUM(J8,J9)</f>
        <v>563</v>
      </c>
      <c r="K7" s="35">
        <f>SUM(K8,K9)</f>
        <v>575.33</v>
      </c>
      <c r="L7" s="35">
        <f>SUM(L8,L9)</f>
        <v>390.475</v>
      </c>
      <c r="M7" s="36">
        <f t="shared" si="1"/>
        <v>67.86974432065077</v>
      </c>
      <c r="N7" s="38">
        <f>SUM(N8,N9)</f>
        <v>347.753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560</v>
      </c>
      <c r="F8" s="44">
        <f t="shared" si="4"/>
        <v>560</v>
      </c>
      <c r="G8" s="44">
        <f t="shared" si="4"/>
        <v>375.257</v>
      </c>
      <c r="H8" s="45">
        <f t="shared" si="0"/>
        <v>67.01017857142857</v>
      </c>
      <c r="I8" s="46">
        <f>SUM(N8,S8)</f>
        <v>344.893</v>
      </c>
      <c r="J8" s="140">
        <v>560</v>
      </c>
      <c r="K8" s="44">
        <v>560</v>
      </c>
      <c r="L8" s="44">
        <v>375.257</v>
      </c>
      <c r="M8" s="45">
        <f t="shared" si="1"/>
        <v>67.01017857142857</v>
      </c>
      <c r="N8" s="46">
        <v>344.893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3</v>
      </c>
      <c r="F9" s="51">
        <f t="shared" si="4"/>
        <v>15.33</v>
      </c>
      <c r="G9" s="51">
        <f t="shared" si="4"/>
        <v>15.218</v>
      </c>
      <c r="H9" s="52">
        <f t="shared" si="0"/>
        <v>99.26940639269407</v>
      </c>
      <c r="I9" s="138">
        <f>SUM(N9,S9)</f>
        <v>2.86</v>
      </c>
      <c r="J9" s="140">
        <v>3</v>
      </c>
      <c r="K9" s="51">
        <v>15.33</v>
      </c>
      <c r="L9" s="51">
        <v>15.218</v>
      </c>
      <c r="M9" s="52">
        <f t="shared" si="1"/>
        <v>99.26940639269407</v>
      </c>
      <c r="N9" s="53">
        <v>2.86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5140.344999999999</v>
      </c>
      <c r="F10" s="55">
        <f t="shared" si="4"/>
        <v>5140.344999999999</v>
      </c>
      <c r="G10" s="55">
        <f t="shared" si="4"/>
        <v>2629.772</v>
      </c>
      <c r="H10" s="27">
        <f t="shared" si="0"/>
        <v>51.15944552359814</v>
      </c>
      <c r="I10" s="56">
        <f>SUM(N10,S10)</f>
        <v>2545.57</v>
      </c>
      <c r="J10" s="136">
        <v>1124.745</v>
      </c>
      <c r="K10" s="11">
        <v>1124.745</v>
      </c>
      <c r="L10" s="11">
        <v>562.372</v>
      </c>
      <c r="M10" s="27">
        <f t="shared" si="1"/>
        <v>49.999955545479196</v>
      </c>
      <c r="N10" s="57">
        <v>494.77</v>
      </c>
      <c r="O10" s="10">
        <v>4015.6</v>
      </c>
      <c r="P10" s="11">
        <v>4015.6</v>
      </c>
      <c r="Q10" s="11">
        <v>2067.4</v>
      </c>
      <c r="R10" s="27">
        <f t="shared" si="2"/>
        <v>51.48421157485805</v>
      </c>
      <c r="S10" s="57">
        <v>2050.8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5703.344999999999</v>
      </c>
      <c r="F12" s="14">
        <f>SUM(F13,F14,F15,F16,F17,F18,F19,F20,F21,F22,F23,F24)</f>
        <v>5715.674999999999</v>
      </c>
      <c r="G12" s="14">
        <f>SUM(G13,G14,G15,G16,G17,G18,G19,G20,G21,G22,G23,G24)</f>
        <v>2645.0260000000003</v>
      </c>
      <c r="H12" s="27">
        <f t="shared" si="0"/>
        <v>46.276703976345765</v>
      </c>
      <c r="I12" s="28">
        <f>SUM(I13,I14,I15,I16,I17,I18,I19,I20,I21,I22,I23,I24)</f>
        <v>2554.562</v>
      </c>
      <c r="J12" s="101">
        <f>SUM(J13:J24)</f>
        <v>1687.7450000000001</v>
      </c>
      <c r="K12" s="14">
        <f>SUM(K13,K14,K15,K16,K17,K18,K19,K20,K21,K22,K23,K24)</f>
        <v>1700.075</v>
      </c>
      <c r="L12" s="14">
        <f>SUM(L13,L14,L15,L16,L17,L18,L19,L20,L21,L22,L23,L24)</f>
        <v>697.272</v>
      </c>
      <c r="M12" s="27">
        <f t="shared" si="1"/>
        <v>41.0141905504169</v>
      </c>
      <c r="N12" s="29">
        <f>SUM(N13,N14,N15,N16,N17,N18,N19,N20,N21,N22,N23,N24)</f>
        <v>697.44</v>
      </c>
      <c r="O12" s="8">
        <f>SUM(O13,O14,O15,O16,O17,O18,O19,O20,O21,O22,O23,O24)</f>
        <v>4015.6</v>
      </c>
      <c r="P12" s="14">
        <f>SUM(P13,P14,P15,P16,P17,P18,P19,P20,P21,P22,P23,P24)</f>
        <v>4015.6</v>
      </c>
      <c r="Q12" s="14">
        <f>SUM(Q13,Q14,Q15,Q16,Q17,Q18,Q19,Q20,Q21,Q22,Q23,Q24)</f>
        <v>1947.7540000000001</v>
      </c>
      <c r="R12" s="27">
        <f t="shared" si="2"/>
        <v>48.50468174120929</v>
      </c>
      <c r="S12" s="29">
        <f>SUM(S13,S14,S15,S16,S17,S18,S19,S20,S21,S22,S23,S24)</f>
        <v>1857.1219999999998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511.5</v>
      </c>
      <c r="F13" s="55">
        <f t="shared" si="5"/>
        <v>523.8299999999999</v>
      </c>
      <c r="G13" s="55">
        <f t="shared" si="5"/>
        <v>348.776</v>
      </c>
      <c r="H13" s="27">
        <f t="shared" si="0"/>
        <v>66.58190634366112</v>
      </c>
      <c r="I13" s="56">
        <f aca="true" t="shared" si="6" ref="I13:I24">SUM(N13,S13)</f>
        <v>247.042</v>
      </c>
      <c r="J13" s="102">
        <v>491.5</v>
      </c>
      <c r="K13" s="55">
        <v>503.83</v>
      </c>
      <c r="L13" s="55">
        <v>348.776</v>
      </c>
      <c r="M13" s="27">
        <f t="shared" si="1"/>
        <v>69.22493698271242</v>
      </c>
      <c r="N13" s="56">
        <v>247.042</v>
      </c>
      <c r="O13" s="54">
        <v>20</v>
      </c>
      <c r="P13" s="55">
        <v>20</v>
      </c>
      <c r="Q13" s="55"/>
      <c r="R13" s="27">
        <f t="shared" si="2"/>
        <v>0</v>
      </c>
      <c r="S13" s="56"/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650</v>
      </c>
      <c r="F14" s="55">
        <f t="shared" si="5"/>
        <v>650</v>
      </c>
      <c r="G14" s="55">
        <f t="shared" si="5"/>
        <v>70.08</v>
      </c>
      <c r="H14" s="27">
        <f t="shared" si="0"/>
        <v>10.781538461538462</v>
      </c>
      <c r="I14" s="56">
        <f t="shared" si="6"/>
        <v>282.293</v>
      </c>
      <c r="J14" s="102">
        <v>650</v>
      </c>
      <c r="K14" s="55">
        <v>650</v>
      </c>
      <c r="L14" s="55">
        <v>70.08</v>
      </c>
      <c r="M14" s="27">
        <f t="shared" si="1"/>
        <v>10.781538461538462</v>
      </c>
      <c r="N14" s="56">
        <v>282.293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261</v>
      </c>
      <c r="F16" s="55">
        <f t="shared" si="5"/>
        <v>261</v>
      </c>
      <c r="G16" s="55">
        <f t="shared" si="5"/>
        <v>137.728</v>
      </c>
      <c r="H16" s="27">
        <f t="shared" si="0"/>
        <v>52.76934865900383</v>
      </c>
      <c r="I16" s="56">
        <f t="shared" si="6"/>
        <v>33.884</v>
      </c>
      <c r="J16" s="102">
        <v>261</v>
      </c>
      <c r="K16" s="55">
        <v>261</v>
      </c>
      <c r="L16" s="55">
        <v>137.728</v>
      </c>
      <c r="M16" s="27">
        <f t="shared" si="1"/>
        <v>52.76934865900383</v>
      </c>
      <c r="N16" s="56">
        <v>33.884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1</v>
      </c>
      <c r="F17" s="55">
        <f t="shared" si="5"/>
        <v>1</v>
      </c>
      <c r="G17" s="55">
        <f t="shared" si="5"/>
        <v>0</v>
      </c>
      <c r="H17" s="27">
        <f t="shared" si="0"/>
        <v>0</v>
      </c>
      <c r="I17" s="56">
        <f t="shared" si="6"/>
        <v>0</v>
      </c>
      <c r="J17" s="100">
        <v>1</v>
      </c>
      <c r="K17" s="55">
        <v>1</v>
      </c>
      <c r="L17" s="55"/>
      <c r="M17" s="27">
        <f t="shared" si="1"/>
        <v>0</v>
      </c>
      <c r="N17" s="56"/>
      <c r="O17" s="54"/>
      <c r="P17" s="55"/>
      <c r="Q17" s="55"/>
      <c r="R17" s="27" t="e">
        <f t="shared" si="2"/>
        <v>#DIV/0!</v>
      </c>
      <c r="S17" s="56"/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252.245</v>
      </c>
      <c r="F18" s="55">
        <f t="shared" si="5"/>
        <v>252.245</v>
      </c>
      <c r="G18" s="55">
        <f t="shared" si="5"/>
        <v>117.599</v>
      </c>
      <c r="H18" s="27">
        <f t="shared" si="0"/>
        <v>46.62094392356638</v>
      </c>
      <c r="I18" s="56">
        <f t="shared" si="6"/>
        <v>110.284</v>
      </c>
      <c r="J18" s="103">
        <v>244.845</v>
      </c>
      <c r="K18" s="55">
        <v>244.845</v>
      </c>
      <c r="L18" s="55">
        <v>116.699</v>
      </c>
      <c r="M18" s="27">
        <f t="shared" si="1"/>
        <v>47.66239866037697</v>
      </c>
      <c r="N18" s="56">
        <v>110.284</v>
      </c>
      <c r="O18" s="54">
        <v>7.4</v>
      </c>
      <c r="P18" s="55">
        <v>7.4</v>
      </c>
      <c r="Q18" s="55">
        <v>0.9</v>
      </c>
      <c r="R18" s="27">
        <f t="shared" si="2"/>
        <v>12.162162162162161</v>
      </c>
      <c r="S18" s="56"/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2897</v>
      </c>
      <c r="F19" s="55">
        <f t="shared" si="5"/>
        <v>2897</v>
      </c>
      <c r="G19" s="55">
        <f t="shared" si="5"/>
        <v>1416.634</v>
      </c>
      <c r="H19" s="27">
        <f t="shared" si="0"/>
        <v>48.90003451846738</v>
      </c>
      <c r="I19" s="56">
        <f t="shared" si="6"/>
        <v>1353.461</v>
      </c>
      <c r="J19" s="104"/>
      <c r="K19" s="55"/>
      <c r="L19" s="55"/>
      <c r="M19" s="27" t="e">
        <f t="shared" si="1"/>
        <v>#DIV/0!</v>
      </c>
      <c r="N19" s="56"/>
      <c r="O19" s="54">
        <v>2897</v>
      </c>
      <c r="P19" s="55">
        <v>2897</v>
      </c>
      <c r="Q19" s="55">
        <v>1416.634</v>
      </c>
      <c r="R19" s="27">
        <f t="shared" si="2"/>
        <v>48.90003451846738</v>
      </c>
      <c r="S19" s="56">
        <v>1353.461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1014</v>
      </c>
      <c r="F20" s="55">
        <f t="shared" si="5"/>
        <v>1014</v>
      </c>
      <c r="G20" s="55">
        <f t="shared" si="5"/>
        <v>495.818</v>
      </c>
      <c r="H20" s="27">
        <f t="shared" si="0"/>
        <v>48.89723865877712</v>
      </c>
      <c r="I20" s="56">
        <f t="shared" si="6"/>
        <v>473.714</v>
      </c>
      <c r="J20" s="100"/>
      <c r="K20" s="55"/>
      <c r="L20" s="55"/>
      <c r="M20" s="27" t="e">
        <f t="shared" si="1"/>
        <v>#DIV/0!</v>
      </c>
      <c r="N20" s="56"/>
      <c r="O20" s="54">
        <v>1014</v>
      </c>
      <c r="P20" s="55">
        <v>1014</v>
      </c>
      <c r="Q20" s="55">
        <v>495.818</v>
      </c>
      <c r="R20" s="27">
        <f t="shared" si="2"/>
        <v>48.89723865877712</v>
      </c>
      <c r="S20" s="56">
        <v>473.714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65</v>
      </c>
      <c r="F21" s="55">
        <f t="shared" si="5"/>
        <v>65</v>
      </c>
      <c r="G21" s="55">
        <f t="shared" si="5"/>
        <v>28.452</v>
      </c>
      <c r="H21" s="27">
        <f t="shared" si="0"/>
        <v>43.77230769230769</v>
      </c>
      <c r="I21" s="56">
        <f t="shared" si="6"/>
        <v>27.069</v>
      </c>
      <c r="J21" s="100"/>
      <c r="K21" s="55"/>
      <c r="L21" s="55"/>
      <c r="M21" s="27" t="e">
        <f t="shared" si="1"/>
        <v>#DIV/0!</v>
      </c>
      <c r="N21" s="56"/>
      <c r="O21" s="54">
        <v>65</v>
      </c>
      <c r="P21" s="55">
        <v>65</v>
      </c>
      <c r="Q21" s="55">
        <v>28.452</v>
      </c>
      <c r="R21" s="27">
        <f t="shared" si="2"/>
        <v>43.77230769230769</v>
      </c>
      <c r="S21" s="56">
        <v>27.069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47.2</v>
      </c>
      <c r="F23" s="55">
        <f t="shared" si="5"/>
        <v>47.2</v>
      </c>
      <c r="G23" s="55">
        <f t="shared" si="5"/>
        <v>27.761</v>
      </c>
      <c r="H23" s="27">
        <f t="shared" si="0"/>
        <v>58.81567796610169</v>
      </c>
      <c r="I23" s="56">
        <f t="shared" si="6"/>
        <v>24.636</v>
      </c>
      <c r="J23" s="102">
        <v>35</v>
      </c>
      <c r="K23" s="55">
        <v>35</v>
      </c>
      <c r="L23" s="55">
        <v>21.811</v>
      </c>
      <c r="M23" s="27">
        <f t="shared" si="1"/>
        <v>62.31714285714286</v>
      </c>
      <c r="N23" s="56">
        <v>21.758</v>
      </c>
      <c r="O23" s="54">
        <v>12.2</v>
      </c>
      <c r="P23" s="55">
        <v>12.2</v>
      </c>
      <c r="Q23" s="55">
        <v>5.95</v>
      </c>
      <c r="R23" s="27">
        <f t="shared" si="2"/>
        <v>48.770491803278695</v>
      </c>
      <c r="S23" s="56">
        <v>2.878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4.4</v>
      </c>
      <c r="F24" s="55">
        <f t="shared" si="5"/>
        <v>4.4</v>
      </c>
      <c r="G24" s="55">
        <f t="shared" si="5"/>
        <v>2.178</v>
      </c>
      <c r="H24" s="27">
        <f t="shared" si="0"/>
        <v>49.49999999999999</v>
      </c>
      <c r="I24" s="56">
        <f t="shared" si="6"/>
        <v>2.179</v>
      </c>
      <c r="J24" s="100">
        <v>4.4</v>
      </c>
      <c r="K24" s="55">
        <v>4.4</v>
      </c>
      <c r="L24" s="55">
        <v>2.178</v>
      </c>
      <c r="M24" s="27">
        <f t="shared" si="1"/>
        <v>49.49999999999999</v>
      </c>
      <c r="N24" s="56">
        <v>2.179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375.22099999999955</v>
      </c>
      <c r="H25" s="27" t="e">
        <f t="shared" si="0"/>
        <v>#DIV/0!</v>
      </c>
      <c r="I25" s="28">
        <f>SUM(I6-I12)</f>
        <v>338.7610000000004</v>
      </c>
      <c r="J25" s="101">
        <f>SUM(J6-J12)</f>
        <v>-2.2737367544323206E-13</v>
      </c>
      <c r="K25" s="14">
        <f>SUM(K6-K12)</f>
        <v>-2.2737367544323206E-13</v>
      </c>
      <c r="L25" s="14">
        <f>SUM(L6-L12)</f>
        <v>255.57499999999993</v>
      </c>
      <c r="M25" s="27">
        <f t="shared" si="1"/>
        <v>-1.1240307370754045E+17</v>
      </c>
      <c r="N25" s="29">
        <f>SUM(N6-N12)</f>
        <v>145.08299999999986</v>
      </c>
      <c r="O25" s="8">
        <f>SUM(O6-O12)</f>
        <v>0</v>
      </c>
      <c r="P25" s="14">
        <f>SUM(P6-P12)</f>
        <v>0</v>
      </c>
      <c r="Q25" s="14">
        <f>SUM(Q6-Q12)</f>
        <v>119.64599999999996</v>
      </c>
      <c r="R25" s="27" t="e">
        <f t="shared" si="2"/>
        <v>#DIV/0!</v>
      </c>
      <c r="S25" s="29">
        <f>SUM(S6-S12)</f>
        <v>193.67800000000034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15348</v>
      </c>
      <c r="F26" s="113">
        <v>15348</v>
      </c>
      <c r="G26" s="114">
        <v>14163</v>
      </c>
      <c r="H26" s="76">
        <f t="shared" si="0"/>
        <v>92.27912431587177</v>
      </c>
      <c r="I26" s="121">
        <v>12694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15.73</v>
      </c>
      <c r="F27" s="116">
        <v>15.73</v>
      </c>
      <c r="G27" s="117">
        <v>16.67</v>
      </c>
      <c r="H27" s="84">
        <f t="shared" si="0"/>
        <v>105.97584233947872</v>
      </c>
      <c r="I27" s="122">
        <v>17.77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19</v>
      </c>
      <c r="F28" s="119">
        <v>19</v>
      </c>
      <c r="G28" s="120">
        <v>19</v>
      </c>
      <c r="H28" s="93">
        <f t="shared" si="0"/>
        <v>100</v>
      </c>
      <c r="I28" s="123">
        <v>18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77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1111131111">
    <tabColor indexed="14"/>
  </sheetPr>
  <dimension ref="A1:X28"/>
  <sheetViews>
    <sheetView zoomScale="120" zoomScaleNormal="120" workbookViewId="0" topLeftCell="D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24199.879999999997</v>
      </c>
      <c r="F6" s="14">
        <f>SUM(F7,F10)</f>
        <v>24199.879999999997</v>
      </c>
      <c r="G6" s="14">
        <f>SUM(G7,G10)</f>
        <v>12316.508</v>
      </c>
      <c r="H6" s="27">
        <f aca="true" t="shared" si="0" ref="H6:H28">G6/F6*100</f>
        <v>50.89491352849684</v>
      </c>
      <c r="I6" s="28">
        <f>SUM(I7,I10)</f>
        <v>11216.067000000001</v>
      </c>
      <c r="J6" s="97">
        <f>SUM(J7,J10)</f>
        <v>6592.08</v>
      </c>
      <c r="K6" s="14">
        <f>SUM(K7,K10)</f>
        <v>6592.08</v>
      </c>
      <c r="L6" s="14">
        <f>SUM(L7,L10)</f>
        <v>3485.508</v>
      </c>
      <c r="M6" s="27">
        <f aca="true" t="shared" si="1" ref="M6:M25">L6/K6*100</f>
        <v>52.874176284268394</v>
      </c>
      <c r="N6" s="29">
        <f>SUM(N7,N10)</f>
        <v>3099.507</v>
      </c>
      <c r="O6" s="8">
        <f>SUM(O7,O10)</f>
        <v>17607.8</v>
      </c>
      <c r="P6" s="14">
        <f>SUM(P7,P10)</f>
        <v>17607.8</v>
      </c>
      <c r="Q6" s="14">
        <f>SUM(Q7,Q10)</f>
        <v>8831</v>
      </c>
      <c r="R6" s="27">
        <f aca="true" t="shared" si="2" ref="R6:R25">Q6/P6*100</f>
        <v>50.15390906302889</v>
      </c>
      <c r="S6" s="29">
        <f>SUM(S7,S10)</f>
        <v>8116.56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1849.8</v>
      </c>
      <c r="F7" s="35">
        <f>SUM(F8,F9)</f>
        <v>1849.8</v>
      </c>
      <c r="G7" s="35">
        <f>SUM(G8,G9)</f>
        <v>1114.368</v>
      </c>
      <c r="H7" s="36">
        <f t="shared" si="0"/>
        <v>60.24262082387285</v>
      </c>
      <c r="I7" s="37">
        <f>SUM(I8,I9)</f>
        <v>1149.367</v>
      </c>
      <c r="J7" s="98">
        <f>SUM(J8,J9)</f>
        <v>1849.8</v>
      </c>
      <c r="K7" s="35">
        <f>SUM(K8,K9)</f>
        <v>1849.8</v>
      </c>
      <c r="L7" s="35">
        <f>SUM(L8,L9)</f>
        <v>1114.368</v>
      </c>
      <c r="M7" s="36">
        <f t="shared" si="1"/>
        <v>60.24262082387285</v>
      </c>
      <c r="N7" s="38">
        <f>SUM(N8,N9)</f>
        <v>1149.367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1846</v>
      </c>
      <c r="F8" s="44">
        <f t="shared" si="4"/>
        <v>1846</v>
      </c>
      <c r="G8" s="44">
        <f t="shared" si="4"/>
        <v>1111.296</v>
      </c>
      <c r="H8" s="45">
        <f t="shared" si="0"/>
        <v>60.20021668472373</v>
      </c>
      <c r="I8" s="46">
        <f>SUM(N8,S8)</f>
        <v>1146.973</v>
      </c>
      <c r="J8" s="139">
        <v>1846</v>
      </c>
      <c r="K8" s="44">
        <v>1846</v>
      </c>
      <c r="L8" s="44">
        <v>1111.296</v>
      </c>
      <c r="M8" s="45">
        <f t="shared" si="1"/>
        <v>60.20021668472373</v>
      </c>
      <c r="N8" s="46">
        <v>1146.973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3.8</v>
      </c>
      <c r="F9" s="51">
        <f t="shared" si="4"/>
        <v>3.8</v>
      </c>
      <c r="G9" s="51">
        <f t="shared" si="4"/>
        <v>3.072</v>
      </c>
      <c r="H9" s="52">
        <f t="shared" si="0"/>
        <v>80.8421052631579</v>
      </c>
      <c r="I9" s="138">
        <f>SUM(N9,S9)</f>
        <v>2.394</v>
      </c>
      <c r="J9" s="139">
        <v>3.8</v>
      </c>
      <c r="K9" s="51">
        <v>3.8</v>
      </c>
      <c r="L9" s="51">
        <v>3.072</v>
      </c>
      <c r="M9" s="52">
        <f t="shared" si="1"/>
        <v>80.8421052631579</v>
      </c>
      <c r="N9" s="53">
        <v>2.394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22350.079999999998</v>
      </c>
      <c r="F10" s="55">
        <f t="shared" si="4"/>
        <v>22350.079999999998</v>
      </c>
      <c r="G10" s="55">
        <f t="shared" si="4"/>
        <v>11202.14</v>
      </c>
      <c r="H10" s="27">
        <f t="shared" si="0"/>
        <v>50.12125236240765</v>
      </c>
      <c r="I10" s="56">
        <f>SUM(N10,S10)</f>
        <v>10066.7</v>
      </c>
      <c r="J10" s="99">
        <v>4742.28</v>
      </c>
      <c r="K10" s="11">
        <v>4742.28</v>
      </c>
      <c r="L10" s="11">
        <v>2371.14</v>
      </c>
      <c r="M10" s="27">
        <f t="shared" si="1"/>
        <v>50</v>
      </c>
      <c r="N10" s="57">
        <v>1950.14</v>
      </c>
      <c r="O10" s="10">
        <v>17607.8</v>
      </c>
      <c r="P10" s="11">
        <v>17607.8</v>
      </c>
      <c r="Q10" s="11">
        <v>8831</v>
      </c>
      <c r="R10" s="27">
        <f t="shared" si="2"/>
        <v>50.15390906302889</v>
      </c>
      <c r="S10" s="57">
        <v>8116.56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24199.88</v>
      </c>
      <c r="F12" s="14">
        <f>SUM(F13,F14,F15,F16,F17,F18,F19,F20,F21,F22,F23,F24)</f>
        <v>24199.88</v>
      </c>
      <c r="G12" s="14">
        <f>SUM(G13,G14,G15,G16,G17,G18,G19,G20,G21,G22,G23,G24)</f>
        <v>11762.957</v>
      </c>
      <c r="H12" s="27">
        <f t="shared" si="0"/>
        <v>48.60750135951088</v>
      </c>
      <c r="I12" s="28">
        <f>SUM(I13,I14,I15,I16,I17,I18,I19,I20,I21,I22,I23,I24)</f>
        <v>10296.223999999998</v>
      </c>
      <c r="J12" s="101">
        <f>SUM(J13:J24)</f>
        <v>6592.08</v>
      </c>
      <c r="K12" s="14">
        <f>SUM(K13,K14,K15,K16,K17,K18,K19,K20,K21,K22,K23,K24)</f>
        <v>6592.08</v>
      </c>
      <c r="L12" s="14">
        <f>SUM(L13,L14,L15,L16,L17,L18,L19,L20,L21,L22,L23,L24)</f>
        <v>2996.1830000000004</v>
      </c>
      <c r="M12" s="27">
        <f t="shared" si="1"/>
        <v>45.451253625562806</v>
      </c>
      <c r="N12" s="29">
        <f>SUM(N13,N14,N15,N16,N17,N18,N19,N20,N21,N22,N23,N24)</f>
        <v>2659.475</v>
      </c>
      <c r="O12" s="8">
        <f>SUM(O13,O14,O15,O16,O17,O18,O19,O20,O21,O22,O23,O24)</f>
        <v>17607.8</v>
      </c>
      <c r="P12" s="14">
        <f>SUM(P13,P14,P15,P16,P17,P18,P19,P20,P21,P22,P23,P24)</f>
        <v>17607.8</v>
      </c>
      <c r="Q12" s="14">
        <f>SUM(Q13,Q14,Q15,Q16,Q17,Q18,Q19,Q20,Q21,Q22,Q23,Q24)</f>
        <v>8766.774</v>
      </c>
      <c r="R12" s="27">
        <f t="shared" si="2"/>
        <v>49.78915026295165</v>
      </c>
      <c r="S12" s="29">
        <f>SUM(S13,S14,S15,S16,S17,S18,S19,S20,S21,S22,S23,S24)</f>
        <v>7636.749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2512.9320000000002</v>
      </c>
      <c r="F13" s="55">
        <f t="shared" si="5"/>
        <v>2506.9320000000002</v>
      </c>
      <c r="G13" s="55">
        <f t="shared" si="5"/>
        <v>1258.635</v>
      </c>
      <c r="H13" s="27">
        <f t="shared" si="0"/>
        <v>50.20618828113407</v>
      </c>
      <c r="I13" s="56">
        <f aca="true" t="shared" si="6" ref="I13:I24">SUM(N13,S13)</f>
        <v>1101.2169999999999</v>
      </c>
      <c r="J13" s="102">
        <v>2184.132</v>
      </c>
      <c r="K13" s="55">
        <v>2178.132</v>
      </c>
      <c r="L13" s="55">
        <v>1184.148</v>
      </c>
      <c r="M13" s="27">
        <f t="shared" si="1"/>
        <v>54.36530017464506</v>
      </c>
      <c r="N13" s="56">
        <v>1056.695</v>
      </c>
      <c r="O13" s="54">
        <v>328.8</v>
      </c>
      <c r="P13" s="55">
        <v>328.8</v>
      </c>
      <c r="Q13" s="55">
        <v>74.487</v>
      </c>
      <c r="R13" s="27">
        <f t="shared" si="2"/>
        <v>22.65419708029197</v>
      </c>
      <c r="S13" s="56">
        <v>44.522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2875</v>
      </c>
      <c r="F14" s="55">
        <f t="shared" si="5"/>
        <v>2875</v>
      </c>
      <c r="G14" s="55">
        <f t="shared" si="5"/>
        <v>1217.268</v>
      </c>
      <c r="H14" s="27">
        <f t="shared" si="0"/>
        <v>42.33975652173913</v>
      </c>
      <c r="I14" s="56">
        <f t="shared" si="6"/>
        <v>991.282</v>
      </c>
      <c r="J14" s="102">
        <v>2875</v>
      </c>
      <c r="K14" s="55">
        <v>2875</v>
      </c>
      <c r="L14" s="55">
        <v>1217.268</v>
      </c>
      <c r="M14" s="27">
        <f t="shared" si="1"/>
        <v>42.33975652173913</v>
      </c>
      <c r="N14" s="56">
        <v>991.282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640</v>
      </c>
      <c r="F16" s="55">
        <f t="shared" si="5"/>
        <v>640</v>
      </c>
      <c r="G16" s="55">
        <f t="shared" si="5"/>
        <v>119.907</v>
      </c>
      <c r="H16" s="27">
        <f t="shared" si="0"/>
        <v>18.73546875</v>
      </c>
      <c r="I16" s="56">
        <f t="shared" si="6"/>
        <v>111.729</v>
      </c>
      <c r="J16" s="102">
        <v>640</v>
      </c>
      <c r="K16" s="55">
        <v>640</v>
      </c>
      <c r="L16" s="55">
        <v>119.907</v>
      </c>
      <c r="M16" s="27">
        <f t="shared" si="1"/>
        <v>18.73546875</v>
      </c>
      <c r="N16" s="56">
        <v>111.729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48</v>
      </c>
      <c r="F17" s="55">
        <f t="shared" si="5"/>
        <v>48</v>
      </c>
      <c r="G17" s="55">
        <f t="shared" si="5"/>
        <v>33.611</v>
      </c>
      <c r="H17" s="27">
        <f t="shared" si="0"/>
        <v>70.02291666666666</v>
      </c>
      <c r="I17" s="56">
        <f t="shared" si="6"/>
        <v>37.772999999999996</v>
      </c>
      <c r="J17" s="100">
        <v>20</v>
      </c>
      <c r="K17" s="55">
        <v>20</v>
      </c>
      <c r="L17" s="55">
        <v>10.042</v>
      </c>
      <c r="M17" s="27">
        <f t="shared" si="1"/>
        <v>50.21</v>
      </c>
      <c r="N17" s="56">
        <v>12.607</v>
      </c>
      <c r="O17" s="54">
        <v>28</v>
      </c>
      <c r="P17" s="55">
        <v>28</v>
      </c>
      <c r="Q17" s="55">
        <v>23.569</v>
      </c>
      <c r="R17" s="27">
        <f t="shared" si="2"/>
        <v>84.175</v>
      </c>
      <c r="S17" s="56">
        <v>25.166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633</v>
      </c>
      <c r="F18" s="55">
        <f t="shared" si="5"/>
        <v>633</v>
      </c>
      <c r="G18" s="55">
        <f t="shared" si="5"/>
        <v>287.984</v>
      </c>
      <c r="H18" s="27">
        <f t="shared" si="0"/>
        <v>45.49510268562401</v>
      </c>
      <c r="I18" s="56">
        <f t="shared" si="6"/>
        <v>276.334</v>
      </c>
      <c r="J18" s="103">
        <v>503</v>
      </c>
      <c r="K18" s="55">
        <v>503</v>
      </c>
      <c r="L18" s="55">
        <v>232.253</v>
      </c>
      <c r="M18" s="27">
        <f t="shared" si="1"/>
        <v>46.17355864811133</v>
      </c>
      <c r="N18" s="56">
        <v>221.358</v>
      </c>
      <c r="O18" s="54">
        <v>130</v>
      </c>
      <c r="P18" s="55">
        <v>130</v>
      </c>
      <c r="Q18" s="55">
        <v>55.731</v>
      </c>
      <c r="R18" s="27">
        <f t="shared" si="2"/>
        <v>42.870000000000005</v>
      </c>
      <c r="S18" s="56">
        <v>54.976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12525.6</v>
      </c>
      <c r="F19" s="55">
        <f t="shared" si="5"/>
        <v>12525.6</v>
      </c>
      <c r="G19" s="55">
        <f t="shared" si="5"/>
        <v>6317.76</v>
      </c>
      <c r="H19" s="27">
        <f t="shared" si="0"/>
        <v>50.43878137574248</v>
      </c>
      <c r="I19" s="56">
        <f t="shared" si="6"/>
        <v>5503.535</v>
      </c>
      <c r="J19" s="104">
        <v>73.6</v>
      </c>
      <c r="K19" s="55">
        <v>73.6</v>
      </c>
      <c r="L19" s="55">
        <v>45.205</v>
      </c>
      <c r="M19" s="27">
        <f t="shared" si="1"/>
        <v>61.41983695652174</v>
      </c>
      <c r="N19" s="56">
        <v>46.445</v>
      </c>
      <c r="O19" s="54">
        <v>12452</v>
      </c>
      <c r="P19" s="55">
        <v>12452</v>
      </c>
      <c r="Q19" s="55">
        <v>6272.555</v>
      </c>
      <c r="R19" s="27">
        <f t="shared" si="2"/>
        <v>50.373875682621275</v>
      </c>
      <c r="S19" s="56">
        <v>5457.09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4368.7</v>
      </c>
      <c r="F20" s="55">
        <f t="shared" si="5"/>
        <v>4368.7</v>
      </c>
      <c r="G20" s="55">
        <f t="shared" si="5"/>
        <v>2204.3979999999997</v>
      </c>
      <c r="H20" s="27">
        <f t="shared" si="0"/>
        <v>50.45890081717673</v>
      </c>
      <c r="I20" s="56">
        <f t="shared" si="6"/>
        <v>1920.936</v>
      </c>
      <c r="J20" s="100">
        <v>10.7</v>
      </c>
      <c r="K20" s="55">
        <v>10.7</v>
      </c>
      <c r="L20" s="55">
        <v>9.131</v>
      </c>
      <c r="M20" s="27">
        <f t="shared" si="1"/>
        <v>85.33644859813086</v>
      </c>
      <c r="N20" s="56">
        <v>10</v>
      </c>
      <c r="O20" s="54">
        <v>4358</v>
      </c>
      <c r="P20" s="55">
        <v>4358</v>
      </c>
      <c r="Q20" s="55">
        <v>2195.267</v>
      </c>
      <c r="R20" s="27">
        <f t="shared" si="2"/>
        <v>50.37326755392382</v>
      </c>
      <c r="S20" s="56">
        <v>1910.936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248</v>
      </c>
      <c r="F21" s="55">
        <f t="shared" si="5"/>
        <v>248</v>
      </c>
      <c r="G21" s="55">
        <f t="shared" si="5"/>
        <v>118.712</v>
      </c>
      <c r="H21" s="27">
        <f t="shared" si="0"/>
        <v>47.86774193548387</v>
      </c>
      <c r="I21" s="56">
        <f t="shared" si="6"/>
        <v>114.05</v>
      </c>
      <c r="J21" s="100"/>
      <c r="K21" s="55"/>
      <c r="L21" s="55"/>
      <c r="M21" s="27" t="e">
        <f t="shared" si="1"/>
        <v>#DIV/0!</v>
      </c>
      <c r="N21" s="56"/>
      <c r="O21" s="54">
        <v>248</v>
      </c>
      <c r="P21" s="55">
        <v>248</v>
      </c>
      <c r="Q21" s="55">
        <v>118.712</v>
      </c>
      <c r="R21" s="27">
        <f t="shared" si="2"/>
        <v>47.86774193548387</v>
      </c>
      <c r="S21" s="56">
        <v>114.05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153</v>
      </c>
      <c r="F23" s="55">
        <f t="shared" si="5"/>
        <v>159</v>
      </c>
      <c r="G23" s="55">
        <f t="shared" si="5"/>
        <v>95.688</v>
      </c>
      <c r="H23" s="27">
        <f t="shared" si="0"/>
        <v>60.1811320754717</v>
      </c>
      <c r="I23" s="56">
        <f t="shared" si="6"/>
        <v>88.009</v>
      </c>
      <c r="J23" s="102">
        <v>90</v>
      </c>
      <c r="K23" s="55">
        <v>96</v>
      </c>
      <c r="L23" s="55">
        <v>69.235</v>
      </c>
      <c r="M23" s="27">
        <f t="shared" si="1"/>
        <v>72.11979166666667</v>
      </c>
      <c r="N23" s="56">
        <v>58</v>
      </c>
      <c r="O23" s="54">
        <v>63</v>
      </c>
      <c r="P23" s="55">
        <v>63</v>
      </c>
      <c r="Q23" s="55">
        <v>26.453</v>
      </c>
      <c r="R23" s="27">
        <f t="shared" si="2"/>
        <v>41.98888888888889</v>
      </c>
      <c r="S23" s="56">
        <v>30.009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195.648</v>
      </c>
      <c r="F24" s="55">
        <f t="shared" si="5"/>
        <v>195.648</v>
      </c>
      <c r="G24" s="55">
        <f t="shared" si="5"/>
        <v>108.994</v>
      </c>
      <c r="H24" s="27">
        <f t="shared" si="0"/>
        <v>55.70923290807982</v>
      </c>
      <c r="I24" s="56">
        <f t="shared" si="6"/>
        <v>151.359</v>
      </c>
      <c r="J24" s="100">
        <v>195.648</v>
      </c>
      <c r="K24" s="55">
        <v>195.648</v>
      </c>
      <c r="L24" s="55">
        <v>108.994</v>
      </c>
      <c r="M24" s="27">
        <f t="shared" si="1"/>
        <v>55.70923290807982</v>
      </c>
      <c r="N24" s="56">
        <v>151.359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-3.637978807091713E-12</v>
      </c>
      <c r="F25" s="14">
        <f>SUM(F6-F12)</f>
        <v>-3.637978807091713E-12</v>
      </c>
      <c r="G25" s="14">
        <f>SUM(G6-G12)</f>
        <v>553.5509999999995</v>
      </c>
      <c r="H25" s="27">
        <f t="shared" si="0"/>
        <v>-15215894026675800</v>
      </c>
      <c r="I25" s="28">
        <f>SUM(I6-I12)</f>
        <v>919.8430000000026</v>
      </c>
      <c r="J25" s="101">
        <f>SUM(J6-J12)</f>
        <v>0</v>
      </c>
      <c r="K25" s="14">
        <f>SUM(K6-K12)</f>
        <v>0</v>
      </c>
      <c r="L25" s="14">
        <f>SUM(L6-L12)</f>
        <v>489.32499999999936</v>
      </c>
      <c r="M25" s="27" t="e">
        <f t="shared" si="1"/>
        <v>#DIV/0!</v>
      </c>
      <c r="N25" s="29">
        <f>SUM(N6-N12)</f>
        <v>440.03200000000015</v>
      </c>
      <c r="O25" s="8">
        <f>SUM(O6-O12)</f>
        <v>0</v>
      </c>
      <c r="P25" s="14">
        <f>SUM(P6-P12)</f>
        <v>0</v>
      </c>
      <c r="Q25" s="14">
        <f>SUM(Q6-Q12)</f>
        <v>64.22600000000057</v>
      </c>
      <c r="R25" s="27" t="e">
        <f t="shared" si="2"/>
        <v>#DIV/0!</v>
      </c>
      <c r="S25" s="29">
        <f>SUM(S6-S12)</f>
        <v>479.8110000000006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19216</v>
      </c>
      <c r="F26" s="113">
        <v>19216</v>
      </c>
      <c r="G26" s="114">
        <v>19246</v>
      </c>
      <c r="H26" s="76">
        <f t="shared" si="0"/>
        <v>100.15611990008327</v>
      </c>
      <c r="I26" s="121">
        <v>16951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54</v>
      </c>
      <c r="F27" s="116">
        <v>54</v>
      </c>
      <c r="G27" s="117">
        <v>54.72</v>
      </c>
      <c r="H27" s="84">
        <f t="shared" si="0"/>
        <v>101.33333333333334</v>
      </c>
      <c r="I27" s="122">
        <v>54.04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57</v>
      </c>
      <c r="F28" s="119">
        <v>57</v>
      </c>
      <c r="G28" s="120">
        <v>58</v>
      </c>
      <c r="H28" s="93">
        <f t="shared" si="0"/>
        <v>101.75438596491229</v>
      </c>
      <c r="I28" s="123">
        <v>54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5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11111311111">
    <tabColor indexed="14"/>
  </sheetPr>
  <dimension ref="A1:X28"/>
  <sheetViews>
    <sheetView zoomScale="120" zoomScaleNormal="120" workbookViewId="0" topLeftCell="D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9966.66</v>
      </c>
      <c r="F6" s="14">
        <f>SUM(F7,F10)</f>
        <v>10036.66</v>
      </c>
      <c r="G6" s="14">
        <f>SUM(G7,G10)</f>
        <v>5066.171</v>
      </c>
      <c r="H6" s="27">
        <f aca="true" t="shared" si="0" ref="H6:H28">G6/F6*100</f>
        <v>50.476662555073105</v>
      </c>
      <c r="I6" s="28">
        <f>SUM(I7,I10)</f>
        <v>4837.000999999999</v>
      </c>
      <c r="J6" s="97">
        <f>SUM(J7,J10)</f>
        <v>1962.26</v>
      </c>
      <c r="K6" s="14">
        <f>SUM(K7,K10)</f>
        <v>1962.26</v>
      </c>
      <c r="L6" s="14">
        <f>SUM(L7,L10)</f>
        <v>1015.871</v>
      </c>
      <c r="M6" s="27">
        <f aca="true" t="shared" si="1" ref="M6:M25">L6/K6*100</f>
        <v>51.770458552893096</v>
      </c>
      <c r="N6" s="29">
        <f>SUM(N7,N10)</f>
        <v>906.261</v>
      </c>
      <c r="O6" s="8">
        <f>SUM(O7,O10)</f>
        <v>8004.4</v>
      </c>
      <c r="P6" s="14">
        <f>SUM(P7,P10)</f>
        <v>8074.4</v>
      </c>
      <c r="Q6" s="14">
        <f>SUM(Q7,Q10)</f>
        <v>4050.3</v>
      </c>
      <c r="R6" s="27">
        <f aca="true" t="shared" si="2" ref="R6:R25">Q6/P6*100</f>
        <v>50.162241157237695</v>
      </c>
      <c r="S6" s="29">
        <f>SUM(S7,S10)</f>
        <v>3930.74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91.3</v>
      </c>
      <c r="F7" s="35">
        <f>SUM(F8,F9)</f>
        <v>91.3</v>
      </c>
      <c r="G7" s="35">
        <f>SUM(G8,G9)</f>
        <v>80.39099999999999</v>
      </c>
      <c r="H7" s="36">
        <f t="shared" si="0"/>
        <v>88.05147864184008</v>
      </c>
      <c r="I7" s="37">
        <f>SUM(I8,I9)</f>
        <v>100.781</v>
      </c>
      <c r="J7" s="98">
        <f>SUM(J8,J9)</f>
        <v>91.3</v>
      </c>
      <c r="K7" s="35">
        <f>SUM(K8,K9)</f>
        <v>91.3</v>
      </c>
      <c r="L7" s="35">
        <f>SUM(L8,L9)</f>
        <v>80.39099999999999</v>
      </c>
      <c r="M7" s="36">
        <f t="shared" si="1"/>
        <v>88.05147864184008</v>
      </c>
      <c r="N7" s="38">
        <f>SUM(N8,N9)</f>
        <v>100.781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90.5</v>
      </c>
      <c r="F8" s="44">
        <f t="shared" si="4"/>
        <v>90.5</v>
      </c>
      <c r="G8" s="44">
        <f t="shared" si="4"/>
        <v>79.008</v>
      </c>
      <c r="H8" s="45">
        <f t="shared" si="0"/>
        <v>87.30165745856353</v>
      </c>
      <c r="I8" s="46">
        <f>SUM(N8,S8)</f>
        <v>67.18</v>
      </c>
      <c r="J8" s="139">
        <v>90.5</v>
      </c>
      <c r="K8" s="44">
        <v>90.5</v>
      </c>
      <c r="L8" s="44">
        <v>79.008</v>
      </c>
      <c r="M8" s="45">
        <f t="shared" si="1"/>
        <v>87.30165745856353</v>
      </c>
      <c r="N8" s="46">
        <v>67.18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0.8</v>
      </c>
      <c r="F9" s="51">
        <f t="shared" si="4"/>
        <v>0.8</v>
      </c>
      <c r="G9" s="51">
        <f t="shared" si="4"/>
        <v>1.383</v>
      </c>
      <c r="H9" s="52">
        <f t="shared" si="0"/>
        <v>172.875</v>
      </c>
      <c r="I9" s="138">
        <f>SUM(N9,S9)</f>
        <v>33.601</v>
      </c>
      <c r="J9" s="139">
        <v>0.8</v>
      </c>
      <c r="K9" s="51">
        <v>0.8</v>
      </c>
      <c r="L9" s="51">
        <v>1.383</v>
      </c>
      <c r="M9" s="52">
        <f t="shared" si="1"/>
        <v>172.875</v>
      </c>
      <c r="N9" s="53">
        <v>33.601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9875.36</v>
      </c>
      <c r="F10" s="55">
        <f t="shared" si="4"/>
        <v>9945.36</v>
      </c>
      <c r="G10" s="55">
        <f t="shared" si="4"/>
        <v>4985.780000000001</v>
      </c>
      <c r="H10" s="27">
        <f t="shared" si="0"/>
        <v>50.13171971653113</v>
      </c>
      <c r="I10" s="56">
        <f>SUM(N10,S10)</f>
        <v>4736.219999999999</v>
      </c>
      <c r="J10" s="99">
        <v>1870.96</v>
      </c>
      <c r="K10" s="11">
        <v>1870.96</v>
      </c>
      <c r="L10" s="11">
        <v>935.48</v>
      </c>
      <c r="M10" s="27">
        <f t="shared" si="1"/>
        <v>50</v>
      </c>
      <c r="N10" s="57">
        <v>805.48</v>
      </c>
      <c r="O10" s="10">
        <v>8004.4</v>
      </c>
      <c r="P10" s="11">
        <v>8074.4</v>
      </c>
      <c r="Q10" s="11">
        <v>4050.3</v>
      </c>
      <c r="R10" s="27">
        <f t="shared" si="2"/>
        <v>50.162241157237695</v>
      </c>
      <c r="S10" s="57">
        <v>3930.74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9966.660000000002</v>
      </c>
      <c r="F12" s="14">
        <f>SUM(F13,F14,F15,F16,F17,F18,F19,F20,F21,F22,F23,F24)</f>
        <v>10036.660000000002</v>
      </c>
      <c r="G12" s="14">
        <f>SUM(G13,G14,G15,G16,G17,G18,G19,G20,G21,G22,G23,G24)</f>
        <v>4623.2480000000005</v>
      </c>
      <c r="H12" s="27">
        <f t="shared" si="0"/>
        <v>46.063610802796944</v>
      </c>
      <c r="I12" s="28">
        <f>SUM(I13,I14,I15,I16,I17,I18,I19,I20,I21,I22,I23,I24)</f>
        <v>4381.378</v>
      </c>
      <c r="J12" s="101">
        <f>SUM(J13:J24)</f>
        <v>1962.26</v>
      </c>
      <c r="K12" s="14">
        <f>SUM(K13,K14,K15,K16,K17,K18,K19,K20,K21,K22,K23,K24)</f>
        <v>1962.26</v>
      </c>
      <c r="L12" s="14">
        <f>SUM(L13,L14,L15,L16,L17,L18,L19,L20,L21,L22,L23,L24)</f>
        <v>646.3190000000001</v>
      </c>
      <c r="M12" s="27">
        <f t="shared" si="1"/>
        <v>32.93748025236208</v>
      </c>
      <c r="N12" s="29">
        <f>SUM(N13,N14,N15,N16,N17,N18,N19,N20,N21,N22,N23,N24)</f>
        <v>594.0830000000001</v>
      </c>
      <c r="O12" s="8">
        <f>SUM(O13,O14,O15,O16,O17,O18,O19,O20,O21,O22,O23,O24)</f>
        <v>8004.4</v>
      </c>
      <c r="P12" s="14">
        <f>SUM(P13,P14,P15,P16,P17,P18,P19,P20,P21,P22,P23,P24)</f>
        <v>8074.4</v>
      </c>
      <c r="Q12" s="14">
        <f>SUM(Q13,Q14,Q15,Q16,Q17,Q18,Q19,Q20,Q21,Q22,Q23,Q24)</f>
        <v>3976.929</v>
      </c>
      <c r="R12" s="27">
        <f t="shared" si="2"/>
        <v>49.253554443673835</v>
      </c>
      <c r="S12" s="29">
        <f>SUM(S13,S14,S15,S16,S17,S18,S19,S20,S21,S22,S23,S24)</f>
        <v>3787.295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477.438</v>
      </c>
      <c r="F13" s="55">
        <f t="shared" si="5"/>
        <v>477.438</v>
      </c>
      <c r="G13" s="55">
        <f t="shared" si="5"/>
        <v>243.86200000000002</v>
      </c>
      <c r="H13" s="27">
        <f t="shared" si="0"/>
        <v>51.07720793066326</v>
      </c>
      <c r="I13" s="56">
        <f aca="true" t="shared" si="6" ref="I13:I24">SUM(N13,S13)</f>
        <v>204.471</v>
      </c>
      <c r="J13" s="102">
        <v>302.038</v>
      </c>
      <c r="K13" s="55">
        <v>302.038</v>
      </c>
      <c r="L13" s="55">
        <v>166.977</v>
      </c>
      <c r="M13" s="27">
        <f t="shared" si="1"/>
        <v>55.28344115641078</v>
      </c>
      <c r="N13" s="56">
        <v>89.057</v>
      </c>
      <c r="O13" s="54">
        <v>175.4</v>
      </c>
      <c r="P13" s="55">
        <v>175.4</v>
      </c>
      <c r="Q13" s="55">
        <v>76.885</v>
      </c>
      <c r="R13" s="27">
        <f t="shared" si="2"/>
        <v>43.83409350057013</v>
      </c>
      <c r="S13" s="56">
        <v>115.414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920</v>
      </c>
      <c r="F14" s="55">
        <f t="shared" si="5"/>
        <v>920</v>
      </c>
      <c r="G14" s="55">
        <f t="shared" si="5"/>
        <v>224.98</v>
      </c>
      <c r="H14" s="27">
        <f t="shared" si="0"/>
        <v>24.454347826086956</v>
      </c>
      <c r="I14" s="56">
        <f t="shared" si="6"/>
        <v>233.629</v>
      </c>
      <c r="J14" s="102">
        <v>920</v>
      </c>
      <c r="K14" s="55">
        <v>920</v>
      </c>
      <c r="L14" s="55">
        <v>224.98</v>
      </c>
      <c r="M14" s="27">
        <f t="shared" si="1"/>
        <v>24.454347826086956</v>
      </c>
      <c r="N14" s="56">
        <v>233.629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258</v>
      </c>
      <c r="F16" s="55">
        <f t="shared" si="5"/>
        <v>258</v>
      </c>
      <c r="G16" s="55">
        <f t="shared" si="5"/>
        <v>41.332</v>
      </c>
      <c r="H16" s="27">
        <f t="shared" si="0"/>
        <v>16.02015503875969</v>
      </c>
      <c r="I16" s="56">
        <f t="shared" si="6"/>
        <v>81.451</v>
      </c>
      <c r="J16" s="102">
        <v>258</v>
      </c>
      <c r="K16" s="55">
        <v>258</v>
      </c>
      <c r="L16" s="55">
        <v>41.332</v>
      </c>
      <c r="M16" s="27">
        <f t="shared" si="1"/>
        <v>16.02015503875969</v>
      </c>
      <c r="N16" s="56">
        <v>81.451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8</v>
      </c>
      <c r="F17" s="55">
        <f t="shared" si="5"/>
        <v>8</v>
      </c>
      <c r="G17" s="55">
        <f t="shared" si="5"/>
        <v>1.78</v>
      </c>
      <c r="H17" s="27">
        <f t="shared" si="0"/>
        <v>22.25</v>
      </c>
      <c r="I17" s="56">
        <f t="shared" si="6"/>
        <v>2.548</v>
      </c>
      <c r="J17" s="100">
        <v>3</v>
      </c>
      <c r="K17" s="55">
        <v>3</v>
      </c>
      <c r="L17" s="55">
        <v>1.072</v>
      </c>
      <c r="M17" s="27">
        <f t="shared" si="1"/>
        <v>35.733333333333334</v>
      </c>
      <c r="N17" s="56"/>
      <c r="O17" s="54">
        <v>5</v>
      </c>
      <c r="P17" s="55">
        <v>5</v>
      </c>
      <c r="Q17" s="55">
        <v>0.708</v>
      </c>
      <c r="R17" s="27">
        <f t="shared" si="2"/>
        <v>14.16</v>
      </c>
      <c r="S17" s="56">
        <v>2.548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360</v>
      </c>
      <c r="F18" s="55">
        <f t="shared" si="5"/>
        <v>360</v>
      </c>
      <c r="G18" s="55">
        <f t="shared" si="5"/>
        <v>165.05700000000002</v>
      </c>
      <c r="H18" s="27">
        <f t="shared" si="0"/>
        <v>45.84916666666667</v>
      </c>
      <c r="I18" s="56">
        <f t="shared" si="6"/>
        <v>142.626</v>
      </c>
      <c r="J18" s="103">
        <v>310</v>
      </c>
      <c r="K18" s="55">
        <v>310</v>
      </c>
      <c r="L18" s="55">
        <v>125.498</v>
      </c>
      <c r="M18" s="27">
        <f t="shared" si="1"/>
        <v>40.483225806451614</v>
      </c>
      <c r="N18" s="56">
        <v>108.224</v>
      </c>
      <c r="O18" s="54">
        <v>50</v>
      </c>
      <c r="P18" s="55">
        <v>50</v>
      </c>
      <c r="Q18" s="55">
        <v>39.559</v>
      </c>
      <c r="R18" s="27">
        <f t="shared" si="2"/>
        <v>79.118</v>
      </c>
      <c r="S18" s="56">
        <v>34.402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5731</v>
      </c>
      <c r="F19" s="55">
        <f t="shared" si="5"/>
        <v>5782</v>
      </c>
      <c r="G19" s="55">
        <f t="shared" si="5"/>
        <v>2843.894</v>
      </c>
      <c r="H19" s="27">
        <f t="shared" si="0"/>
        <v>49.18529920442753</v>
      </c>
      <c r="I19" s="56">
        <f t="shared" si="6"/>
        <v>2677.381</v>
      </c>
      <c r="J19" s="104">
        <v>78</v>
      </c>
      <c r="K19" s="55">
        <v>78</v>
      </c>
      <c r="L19" s="55">
        <v>37.274</v>
      </c>
      <c r="M19" s="27">
        <f t="shared" si="1"/>
        <v>47.787179487179486</v>
      </c>
      <c r="N19" s="56">
        <v>34.024</v>
      </c>
      <c r="O19" s="54">
        <v>5653</v>
      </c>
      <c r="P19" s="55">
        <v>5704</v>
      </c>
      <c r="Q19" s="55">
        <v>2806.62</v>
      </c>
      <c r="R19" s="27">
        <f t="shared" si="2"/>
        <v>49.20441795231416</v>
      </c>
      <c r="S19" s="56">
        <v>2643.357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2004.146</v>
      </c>
      <c r="F20" s="55">
        <f t="shared" si="5"/>
        <v>2022.126</v>
      </c>
      <c r="G20" s="55">
        <f t="shared" si="5"/>
        <v>992.263</v>
      </c>
      <c r="H20" s="27">
        <f t="shared" si="0"/>
        <v>49.07028543226288</v>
      </c>
      <c r="I20" s="56">
        <f t="shared" si="6"/>
        <v>933.5340000000001</v>
      </c>
      <c r="J20" s="100">
        <v>26.166</v>
      </c>
      <c r="K20" s="55">
        <v>26.166</v>
      </c>
      <c r="L20" s="55">
        <v>8.9</v>
      </c>
      <c r="M20" s="27">
        <f t="shared" si="1"/>
        <v>34.01360544217687</v>
      </c>
      <c r="N20" s="56">
        <v>8.344</v>
      </c>
      <c r="O20" s="54">
        <v>1977.98</v>
      </c>
      <c r="P20" s="55">
        <v>1995.96</v>
      </c>
      <c r="Q20" s="55">
        <v>983.363</v>
      </c>
      <c r="R20" s="27">
        <f t="shared" si="2"/>
        <v>49.267670694803506</v>
      </c>
      <c r="S20" s="56">
        <v>925.19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113.02</v>
      </c>
      <c r="F21" s="55">
        <f t="shared" si="5"/>
        <v>114.04</v>
      </c>
      <c r="G21" s="55">
        <f t="shared" si="5"/>
        <v>57.02</v>
      </c>
      <c r="H21" s="27">
        <f t="shared" si="0"/>
        <v>50</v>
      </c>
      <c r="I21" s="56">
        <f t="shared" si="6"/>
        <v>55.02</v>
      </c>
      <c r="J21" s="100"/>
      <c r="K21" s="55"/>
      <c r="L21" s="55"/>
      <c r="M21" s="27" t="e">
        <f t="shared" si="1"/>
        <v>#DIV/0!</v>
      </c>
      <c r="N21" s="56"/>
      <c r="O21" s="54">
        <v>113.02</v>
      </c>
      <c r="P21" s="55">
        <v>114.04</v>
      </c>
      <c r="Q21" s="55">
        <v>57.02</v>
      </c>
      <c r="R21" s="27">
        <f t="shared" si="2"/>
        <v>50</v>
      </c>
      <c r="S21" s="56">
        <v>55.02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63</v>
      </c>
      <c r="F23" s="55">
        <f t="shared" si="5"/>
        <v>63</v>
      </c>
      <c r="G23" s="55">
        <f t="shared" si="5"/>
        <v>36.644</v>
      </c>
      <c r="H23" s="27">
        <f t="shared" si="0"/>
        <v>58.165079365079364</v>
      </c>
      <c r="I23" s="56">
        <f t="shared" si="6"/>
        <v>34.302</v>
      </c>
      <c r="J23" s="102">
        <v>33</v>
      </c>
      <c r="K23" s="55">
        <v>33</v>
      </c>
      <c r="L23" s="55">
        <v>23.87</v>
      </c>
      <c r="M23" s="27">
        <f t="shared" si="1"/>
        <v>72.33333333333334</v>
      </c>
      <c r="N23" s="56">
        <v>22.938</v>
      </c>
      <c r="O23" s="54">
        <v>30</v>
      </c>
      <c r="P23" s="55">
        <v>30</v>
      </c>
      <c r="Q23" s="55">
        <v>12.774</v>
      </c>
      <c r="R23" s="27">
        <f t="shared" si="2"/>
        <v>42.58</v>
      </c>
      <c r="S23" s="56">
        <v>11.364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32.056</v>
      </c>
      <c r="F24" s="55">
        <f t="shared" si="5"/>
        <v>32.056</v>
      </c>
      <c r="G24" s="55">
        <f t="shared" si="5"/>
        <v>16.416</v>
      </c>
      <c r="H24" s="27">
        <f t="shared" si="0"/>
        <v>51.21038183179436</v>
      </c>
      <c r="I24" s="56">
        <f t="shared" si="6"/>
        <v>16.416</v>
      </c>
      <c r="J24" s="100">
        <v>32.056</v>
      </c>
      <c r="K24" s="55">
        <v>32.056</v>
      </c>
      <c r="L24" s="55">
        <v>16.416</v>
      </c>
      <c r="M24" s="27">
        <f t="shared" si="1"/>
        <v>51.21038183179436</v>
      </c>
      <c r="N24" s="56">
        <v>16.416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-1.8189894035458565E-12</v>
      </c>
      <c r="F25" s="14">
        <f>SUM(F6-F12)</f>
        <v>-1.8189894035458565E-12</v>
      </c>
      <c r="G25" s="14">
        <f>SUM(G6-G12)</f>
        <v>442.9229999999998</v>
      </c>
      <c r="H25" s="27">
        <f t="shared" si="0"/>
        <v>-24349949435471450</v>
      </c>
      <c r="I25" s="28">
        <f>SUM(I6-I12)</f>
        <v>455.6229999999996</v>
      </c>
      <c r="J25" s="101">
        <f>SUM(J6-J12)</f>
        <v>0</v>
      </c>
      <c r="K25" s="14">
        <f>SUM(K6-K12)</f>
        <v>0</v>
      </c>
      <c r="L25" s="14">
        <f>SUM(L6-L12)</f>
        <v>369.5519999999999</v>
      </c>
      <c r="M25" s="27" t="e">
        <f t="shared" si="1"/>
        <v>#DIV/0!</v>
      </c>
      <c r="N25" s="29">
        <f>SUM(N6-N12)</f>
        <v>312.1779999999999</v>
      </c>
      <c r="O25" s="8">
        <f>SUM(O6-O12)</f>
        <v>0</v>
      </c>
      <c r="P25" s="14">
        <f>SUM(P6-P12)</f>
        <v>0</v>
      </c>
      <c r="Q25" s="14">
        <f>SUM(Q6-Q12)</f>
        <v>73.3710000000001</v>
      </c>
      <c r="R25" s="27" t="e">
        <f t="shared" si="2"/>
        <v>#DIV/0!</v>
      </c>
      <c r="S25" s="29">
        <f>SUM(S6-S12)</f>
        <v>143.4449999999997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19728</v>
      </c>
      <c r="F26" s="113">
        <v>19906</v>
      </c>
      <c r="G26" s="114">
        <v>20373</v>
      </c>
      <c r="H26" s="76">
        <f t="shared" si="0"/>
        <v>102.34602632372149</v>
      </c>
      <c r="I26" s="121">
        <v>18831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23.87</v>
      </c>
      <c r="F27" s="116">
        <v>23.87</v>
      </c>
      <c r="G27" s="117">
        <v>22.95</v>
      </c>
      <c r="H27" s="84">
        <f t="shared" si="0"/>
        <v>96.14578969417678</v>
      </c>
      <c r="I27" s="122">
        <v>23.39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26</v>
      </c>
      <c r="F28" s="119">
        <v>27</v>
      </c>
      <c r="G28" s="120">
        <v>26</v>
      </c>
      <c r="H28" s="93">
        <f t="shared" si="0"/>
        <v>96.29629629629629</v>
      </c>
      <c r="I28" s="123">
        <v>27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7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111113111111">
    <tabColor indexed="14"/>
  </sheetPr>
  <dimension ref="A1:X28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36464.569</v>
      </c>
      <c r="F6" s="14">
        <f>SUM(F7,F10)</f>
        <v>36893.269</v>
      </c>
      <c r="G6" s="14">
        <f>SUM(G7,G10)</f>
        <v>21489.645</v>
      </c>
      <c r="H6" s="27">
        <f aca="true" t="shared" si="0" ref="H6:H28">G6/F6*100</f>
        <v>58.24814548149691</v>
      </c>
      <c r="I6" s="28">
        <f>SUM(I7,I10)</f>
        <v>17578.518</v>
      </c>
      <c r="J6" s="97">
        <f>SUM(J7,J10)</f>
        <v>9469.569</v>
      </c>
      <c r="K6" s="14">
        <f>SUM(K7,K10)</f>
        <v>9349.569</v>
      </c>
      <c r="L6" s="14">
        <f>SUM(L7,L10)</f>
        <v>5208.745000000001</v>
      </c>
      <c r="M6" s="27">
        <f aca="true" t="shared" si="1" ref="M6:M25">L6/K6*100</f>
        <v>55.71107074561405</v>
      </c>
      <c r="N6" s="29">
        <f>SUM(N7,N10)</f>
        <v>4581.183</v>
      </c>
      <c r="O6" s="8">
        <f>SUM(O7,O10)</f>
        <v>26995</v>
      </c>
      <c r="P6" s="14">
        <f>SUM(P7,P10)</f>
        <v>27543.7</v>
      </c>
      <c r="Q6" s="14">
        <f>SUM(Q7,Q10)</f>
        <v>16280.9</v>
      </c>
      <c r="R6" s="27">
        <f aca="true" t="shared" si="2" ref="R6:R25">Q6/P6*100</f>
        <v>59.10934260829155</v>
      </c>
      <c r="S6" s="29">
        <f>SUM(S7,S10)</f>
        <v>12997.335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3917</v>
      </c>
      <c r="F7" s="35">
        <f>SUM(F8,F9)</f>
        <v>3947</v>
      </c>
      <c r="G7" s="35">
        <f>SUM(G8,G9)</f>
        <v>2432.4610000000002</v>
      </c>
      <c r="H7" s="36">
        <f t="shared" si="0"/>
        <v>61.628097289080316</v>
      </c>
      <c r="I7" s="37">
        <f>SUM(I8,I9)</f>
        <v>2320.963</v>
      </c>
      <c r="J7" s="98">
        <f>SUM(J8,J9)</f>
        <v>3917</v>
      </c>
      <c r="K7" s="35">
        <f>SUM(K8,K9)</f>
        <v>3947</v>
      </c>
      <c r="L7" s="35">
        <f>SUM(L8,L9)</f>
        <v>2432.4610000000002</v>
      </c>
      <c r="M7" s="36">
        <f t="shared" si="1"/>
        <v>61.628097289080316</v>
      </c>
      <c r="N7" s="38">
        <f>SUM(N8,N9)</f>
        <v>2320.963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3867</v>
      </c>
      <c r="F8" s="44">
        <f t="shared" si="4"/>
        <v>3867</v>
      </c>
      <c r="G8" s="44">
        <f t="shared" si="4"/>
        <v>2372.179</v>
      </c>
      <c r="H8" s="45">
        <f t="shared" si="0"/>
        <v>61.344168606154646</v>
      </c>
      <c r="I8" s="46">
        <f>SUM(N8,S8)</f>
        <v>2264.98</v>
      </c>
      <c r="J8" s="139">
        <v>3867</v>
      </c>
      <c r="K8" s="44">
        <v>3867</v>
      </c>
      <c r="L8" s="44">
        <v>2372.179</v>
      </c>
      <c r="M8" s="45">
        <f t="shared" si="1"/>
        <v>61.344168606154646</v>
      </c>
      <c r="N8" s="46">
        <v>2264.98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50</v>
      </c>
      <c r="F9" s="51">
        <f t="shared" si="4"/>
        <v>80</v>
      </c>
      <c r="G9" s="51">
        <f t="shared" si="4"/>
        <v>60.282</v>
      </c>
      <c r="H9" s="52">
        <f t="shared" si="0"/>
        <v>75.3525</v>
      </c>
      <c r="I9" s="138">
        <f>SUM(N9,S9)</f>
        <v>55.983</v>
      </c>
      <c r="J9" s="139">
        <v>50</v>
      </c>
      <c r="K9" s="51">
        <v>80</v>
      </c>
      <c r="L9" s="51">
        <v>60.282</v>
      </c>
      <c r="M9" s="52">
        <f t="shared" si="1"/>
        <v>75.3525</v>
      </c>
      <c r="N9" s="53">
        <v>55.983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32547.569</v>
      </c>
      <c r="F10" s="55">
        <f t="shared" si="4"/>
        <v>32946.269</v>
      </c>
      <c r="G10" s="55">
        <f t="shared" si="4"/>
        <v>19057.184</v>
      </c>
      <c r="H10" s="27">
        <f t="shared" si="0"/>
        <v>57.84322346181293</v>
      </c>
      <c r="I10" s="56">
        <f>SUM(N10,S10)</f>
        <v>15257.554999999998</v>
      </c>
      <c r="J10" s="99">
        <v>5552.569</v>
      </c>
      <c r="K10" s="11">
        <v>5402.569</v>
      </c>
      <c r="L10" s="11">
        <v>2776.284</v>
      </c>
      <c r="M10" s="27">
        <f t="shared" si="1"/>
        <v>51.38821919720045</v>
      </c>
      <c r="N10" s="57">
        <v>2260.22</v>
      </c>
      <c r="O10" s="10">
        <v>26995</v>
      </c>
      <c r="P10" s="11">
        <v>27543.7</v>
      </c>
      <c r="Q10" s="11">
        <v>16280.9</v>
      </c>
      <c r="R10" s="27">
        <f t="shared" si="2"/>
        <v>59.10934260829155</v>
      </c>
      <c r="S10" s="57">
        <v>12997.335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36464.568999999996</v>
      </c>
      <c r="F12" s="14">
        <f>SUM(F13,F14,F15,F16,F17,F18,F19,F20,F21,F22,F23,F24)</f>
        <v>36893.26899999999</v>
      </c>
      <c r="G12" s="14">
        <f>SUM(G13,G14,G15,G16,G17,G18,G19,G20,G21,G22,G23,G24)</f>
        <v>18377.853999999996</v>
      </c>
      <c r="H12" s="27">
        <f t="shared" si="0"/>
        <v>49.8135689737876</v>
      </c>
      <c r="I12" s="28">
        <f>SUM(I13,I14,I15,I16,I17,I18,I19,I20,I21,I22,I23,I24)</f>
        <v>17322.283000000003</v>
      </c>
      <c r="J12" s="101">
        <f>SUM(J13:J24)</f>
        <v>9469.569</v>
      </c>
      <c r="K12" s="14">
        <f>SUM(K13,K14,K15,K16,K17,K18,K19,K20,K21,K22,K23,K24)</f>
        <v>9349.569</v>
      </c>
      <c r="L12" s="14">
        <f>SUM(L13,L14,L15,L16,L17,L18,L19,L20,L21,L22,L23,L24)</f>
        <v>4371.303</v>
      </c>
      <c r="M12" s="27">
        <f t="shared" si="1"/>
        <v>46.75405893041701</v>
      </c>
      <c r="N12" s="29">
        <f>SUM(N13,N14,N15,N16,N17,N18,N19,N20,N21,N22,N23,N24)</f>
        <v>4711.289999999999</v>
      </c>
      <c r="O12" s="8">
        <f>SUM(O13,O14,O15,O16,O17,O18,O19,O20,O21,O22,O23,O24)</f>
        <v>26995</v>
      </c>
      <c r="P12" s="14">
        <f>SUM(P13,P14,P15,P16,P17,P18,P19,P20,P21,P22,P23,P24)</f>
        <v>27543.7</v>
      </c>
      <c r="Q12" s="14">
        <f>SUM(Q13,Q14,Q15,Q16,Q17,Q18,Q19,Q20,Q21,Q22,Q23,Q24)</f>
        <v>14006.551</v>
      </c>
      <c r="R12" s="27">
        <f t="shared" si="2"/>
        <v>50.852104110921914</v>
      </c>
      <c r="S12" s="29">
        <f>SUM(S13,S14,S15,S16,S17,S18,S19,S20,S21,S22,S23,S24)</f>
        <v>12610.992999999999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4428.8</v>
      </c>
      <c r="F13" s="55">
        <f t="shared" si="5"/>
        <v>4290.8</v>
      </c>
      <c r="G13" s="55">
        <f t="shared" si="5"/>
        <v>2608.498</v>
      </c>
      <c r="H13" s="27">
        <f t="shared" si="0"/>
        <v>60.79281252913209</v>
      </c>
      <c r="I13" s="56">
        <f aca="true" t="shared" si="6" ref="I13:I24">SUM(N13,S13)</f>
        <v>2290.201</v>
      </c>
      <c r="J13" s="102">
        <v>3930.8</v>
      </c>
      <c r="K13" s="55">
        <v>3780.8</v>
      </c>
      <c r="L13" s="55">
        <v>2256.752</v>
      </c>
      <c r="M13" s="27">
        <f t="shared" si="1"/>
        <v>59.68980110029622</v>
      </c>
      <c r="N13" s="56">
        <v>2081.575</v>
      </c>
      <c r="O13" s="54">
        <v>498</v>
      </c>
      <c r="P13" s="55">
        <v>510</v>
      </c>
      <c r="Q13" s="55">
        <v>351.746</v>
      </c>
      <c r="R13" s="27">
        <f t="shared" si="2"/>
        <v>68.96980392156863</v>
      </c>
      <c r="S13" s="56">
        <v>208.626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3355</v>
      </c>
      <c r="F14" s="55">
        <f t="shared" si="5"/>
        <v>3355</v>
      </c>
      <c r="G14" s="55">
        <f t="shared" si="5"/>
        <v>1107.733</v>
      </c>
      <c r="H14" s="27">
        <f t="shared" si="0"/>
        <v>33.017377049180325</v>
      </c>
      <c r="I14" s="56">
        <f t="shared" si="6"/>
        <v>1553.773</v>
      </c>
      <c r="J14" s="102">
        <v>3355</v>
      </c>
      <c r="K14" s="55">
        <v>3355</v>
      </c>
      <c r="L14" s="55">
        <v>1107.733</v>
      </c>
      <c r="M14" s="27">
        <f t="shared" si="1"/>
        <v>33.017377049180325</v>
      </c>
      <c r="N14" s="56">
        <v>1553.773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730</v>
      </c>
      <c r="F16" s="55">
        <f t="shared" si="5"/>
        <v>730</v>
      </c>
      <c r="G16" s="55">
        <f t="shared" si="5"/>
        <v>232.102</v>
      </c>
      <c r="H16" s="27">
        <f t="shared" si="0"/>
        <v>31.79479452054795</v>
      </c>
      <c r="I16" s="56">
        <f t="shared" si="6"/>
        <v>277.12</v>
      </c>
      <c r="J16" s="102">
        <v>730</v>
      </c>
      <c r="K16" s="55">
        <v>730</v>
      </c>
      <c r="L16" s="55">
        <v>232.102</v>
      </c>
      <c r="M16" s="27">
        <f t="shared" si="1"/>
        <v>31.79479452054795</v>
      </c>
      <c r="N16" s="56">
        <v>277.12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85</v>
      </c>
      <c r="F17" s="55">
        <f t="shared" si="5"/>
        <v>177</v>
      </c>
      <c r="G17" s="55">
        <f t="shared" si="5"/>
        <v>129.5</v>
      </c>
      <c r="H17" s="27">
        <f t="shared" si="0"/>
        <v>73.1638418079096</v>
      </c>
      <c r="I17" s="56">
        <f t="shared" si="6"/>
        <v>93.868</v>
      </c>
      <c r="J17" s="100">
        <v>5</v>
      </c>
      <c r="K17" s="55">
        <v>35</v>
      </c>
      <c r="L17" s="55">
        <v>19.259</v>
      </c>
      <c r="M17" s="27">
        <f t="shared" si="1"/>
        <v>55.02571428571429</v>
      </c>
      <c r="N17" s="56">
        <v>1.929</v>
      </c>
      <c r="O17" s="54">
        <v>80</v>
      </c>
      <c r="P17" s="55">
        <v>142</v>
      </c>
      <c r="Q17" s="55">
        <v>110.241</v>
      </c>
      <c r="R17" s="27">
        <f t="shared" si="2"/>
        <v>77.63450704225352</v>
      </c>
      <c r="S17" s="56">
        <v>91.939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718.5</v>
      </c>
      <c r="F18" s="55">
        <f t="shared" si="5"/>
        <v>719.5</v>
      </c>
      <c r="G18" s="55">
        <f t="shared" si="5"/>
        <v>458.319</v>
      </c>
      <c r="H18" s="27">
        <f t="shared" si="0"/>
        <v>63.699652536483676</v>
      </c>
      <c r="I18" s="56">
        <f t="shared" si="6"/>
        <v>440.06</v>
      </c>
      <c r="J18" s="103">
        <v>578.5</v>
      </c>
      <c r="K18" s="55">
        <v>578.5</v>
      </c>
      <c r="L18" s="55">
        <v>369.983</v>
      </c>
      <c r="M18" s="27">
        <f t="shared" si="1"/>
        <v>63.95557476231634</v>
      </c>
      <c r="N18" s="56">
        <v>331.654</v>
      </c>
      <c r="O18" s="54">
        <v>140</v>
      </c>
      <c r="P18" s="55">
        <v>141</v>
      </c>
      <c r="Q18" s="55">
        <v>88.336</v>
      </c>
      <c r="R18" s="27">
        <f t="shared" si="2"/>
        <v>62.649645390070916</v>
      </c>
      <c r="S18" s="56">
        <v>108.406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19340.26</v>
      </c>
      <c r="F19" s="55">
        <f t="shared" si="5"/>
        <v>19685.26</v>
      </c>
      <c r="G19" s="55">
        <f t="shared" si="5"/>
        <v>9883.324999999999</v>
      </c>
      <c r="H19" s="27">
        <f t="shared" si="0"/>
        <v>50.2067282829894</v>
      </c>
      <c r="I19" s="56">
        <f t="shared" si="6"/>
        <v>8990.157</v>
      </c>
      <c r="J19" s="104">
        <v>221.26</v>
      </c>
      <c r="K19" s="55">
        <v>221.26</v>
      </c>
      <c r="L19" s="55">
        <v>108.612</v>
      </c>
      <c r="M19" s="27">
        <f t="shared" si="1"/>
        <v>49.08795082708126</v>
      </c>
      <c r="N19" s="56">
        <v>108.866</v>
      </c>
      <c r="O19" s="54">
        <v>19119</v>
      </c>
      <c r="P19" s="55">
        <v>19464</v>
      </c>
      <c r="Q19" s="55">
        <v>9774.713</v>
      </c>
      <c r="R19" s="27">
        <f t="shared" si="2"/>
        <v>50.21944615700781</v>
      </c>
      <c r="S19" s="56">
        <v>8881.291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6768.409</v>
      </c>
      <c r="F20" s="55">
        <f t="shared" si="5"/>
        <v>6889.409</v>
      </c>
      <c r="G20" s="55">
        <f t="shared" si="5"/>
        <v>3453.143</v>
      </c>
      <c r="H20" s="27">
        <f t="shared" si="0"/>
        <v>50.12248510721312</v>
      </c>
      <c r="I20" s="56">
        <f t="shared" si="6"/>
        <v>3134.884</v>
      </c>
      <c r="J20" s="100">
        <v>77.409</v>
      </c>
      <c r="K20" s="55">
        <v>77.409</v>
      </c>
      <c r="L20" s="55">
        <v>29.789</v>
      </c>
      <c r="M20" s="27">
        <f t="shared" si="1"/>
        <v>38.48260538180315</v>
      </c>
      <c r="N20" s="56">
        <v>29.391</v>
      </c>
      <c r="O20" s="54">
        <v>6691</v>
      </c>
      <c r="P20" s="55">
        <v>6812</v>
      </c>
      <c r="Q20" s="55">
        <v>3423.354</v>
      </c>
      <c r="R20" s="27">
        <f t="shared" si="2"/>
        <v>50.254756312389894</v>
      </c>
      <c r="S20" s="56">
        <v>3105.493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475.5</v>
      </c>
      <c r="F21" s="55">
        <f t="shared" si="5"/>
        <v>483.2</v>
      </c>
      <c r="G21" s="55">
        <f t="shared" si="5"/>
        <v>260.527</v>
      </c>
      <c r="H21" s="27">
        <f t="shared" si="0"/>
        <v>53.91701158940398</v>
      </c>
      <c r="I21" s="56">
        <f t="shared" si="6"/>
        <v>218.99</v>
      </c>
      <c r="J21" s="100">
        <v>8.5</v>
      </c>
      <c r="K21" s="55">
        <v>8.5</v>
      </c>
      <c r="L21" s="55">
        <v>2.366</v>
      </c>
      <c r="M21" s="27">
        <f t="shared" si="1"/>
        <v>27.83529411764706</v>
      </c>
      <c r="N21" s="56">
        <v>3.752</v>
      </c>
      <c r="O21" s="54">
        <v>467</v>
      </c>
      <c r="P21" s="55">
        <v>474.7</v>
      </c>
      <c r="Q21" s="55">
        <v>258.161</v>
      </c>
      <c r="R21" s="27">
        <f t="shared" si="2"/>
        <v>54.3840320202233</v>
      </c>
      <c r="S21" s="56">
        <v>215.238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138.1</v>
      </c>
      <c r="F23" s="55">
        <f t="shared" si="5"/>
        <v>138.1</v>
      </c>
      <c r="G23" s="55">
        <f t="shared" si="5"/>
        <v>53.801</v>
      </c>
      <c r="H23" s="27">
        <f t="shared" si="0"/>
        <v>38.95800144822593</v>
      </c>
      <c r="I23" s="56">
        <f t="shared" si="6"/>
        <v>89.485</v>
      </c>
      <c r="J23" s="102">
        <v>138.1</v>
      </c>
      <c r="K23" s="55">
        <v>138.1</v>
      </c>
      <c r="L23" s="55">
        <v>53.801</v>
      </c>
      <c r="M23" s="27">
        <f t="shared" si="1"/>
        <v>38.95800144822593</v>
      </c>
      <c r="N23" s="56">
        <v>89.485</v>
      </c>
      <c r="O23" s="54"/>
      <c r="P23" s="55"/>
      <c r="Q23" s="55"/>
      <c r="R23" s="27" t="e">
        <f t="shared" si="2"/>
        <v>#DIV/0!</v>
      </c>
      <c r="S23" s="56"/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425</v>
      </c>
      <c r="F24" s="55">
        <f t="shared" si="5"/>
        <v>425</v>
      </c>
      <c r="G24" s="55">
        <f t="shared" si="5"/>
        <v>190.906</v>
      </c>
      <c r="H24" s="27">
        <f t="shared" si="0"/>
        <v>44.91905882352941</v>
      </c>
      <c r="I24" s="56">
        <f t="shared" si="6"/>
        <v>233.745</v>
      </c>
      <c r="J24" s="100">
        <v>425</v>
      </c>
      <c r="K24" s="55">
        <v>425</v>
      </c>
      <c r="L24" s="55">
        <v>190.906</v>
      </c>
      <c r="M24" s="27">
        <f t="shared" si="1"/>
        <v>44.91905882352941</v>
      </c>
      <c r="N24" s="56">
        <v>233.745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7.275957614183426E-12</v>
      </c>
      <c r="F25" s="14">
        <f>SUM(F6-F12)</f>
        <v>7.275957614183426E-12</v>
      </c>
      <c r="G25" s="14">
        <f>SUM(G6-G12)</f>
        <v>3111.7910000000047</v>
      </c>
      <c r="H25" s="27">
        <f t="shared" si="0"/>
        <v>42768129846358900</v>
      </c>
      <c r="I25" s="28">
        <f>SUM(I6-I12)</f>
        <v>256.23499999999694</v>
      </c>
      <c r="J25" s="101">
        <f>SUM(J6-J12)</f>
        <v>0</v>
      </c>
      <c r="K25" s="14">
        <f>SUM(K6-K12)</f>
        <v>0</v>
      </c>
      <c r="L25" s="14">
        <f>SUM(L6-L12)</f>
        <v>837.4420000000009</v>
      </c>
      <c r="M25" s="27" t="e">
        <f t="shared" si="1"/>
        <v>#DIV/0!</v>
      </c>
      <c r="N25" s="29">
        <f>SUM(N6-N12)</f>
        <v>-130.10699999999906</v>
      </c>
      <c r="O25" s="8">
        <f>SUM(O6-O12)</f>
        <v>0</v>
      </c>
      <c r="P25" s="14">
        <f>SUM(P6-P12)</f>
        <v>0</v>
      </c>
      <c r="Q25" s="14">
        <f>SUM(Q6-Q12)</f>
        <v>2274.349</v>
      </c>
      <c r="R25" s="27" t="e">
        <f t="shared" si="2"/>
        <v>#DIV/0!</v>
      </c>
      <c r="S25" s="29">
        <f>SUM(S6-S12)</f>
        <v>386.34200000000055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19674</v>
      </c>
      <c r="F26" s="113">
        <v>20025</v>
      </c>
      <c r="G26" s="114">
        <v>20981</v>
      </c>
      <c r="H26" s="76">
        <f t="shared" si="0"/>
        <v>104.77403245942571</v>
      </c>
      <c r="I26" s="121">
        <v>19459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81.92</v>
      </c>
      <c r="F27" s="116">
        <v>81.92</v>
      </c>
      <c r="G27" s="117">
        <v>78.51</v>
      </c>
      <c r="H27" s="84">
        <f t="shared" si="0"/>
        <v>95.83740234375</v>
      </c>
      <c r="I27" s="122">
        <v>77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84</v>
      </c>
      <c r="F28" s="119">
        <v>84</v>
      </c>
      <c r="G28" s="120">
        <v>82</v>
      </c>
      <c r="H28" s="93">
        <f t="shared" si="0"/>
        <v>97.61904761904762</v>
      </c>
      <c r="I28" s="123">
        <v>80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9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1111131111111">
    <tabColor indexed="14"/>
  </sheetPr>
  <dimension ref="A1:X28"/>
  <sheetViews>
    <sheetView zoomScale="120" zoomScaleNormal="120" workbookViewId="0" topLeftCell="G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30336.4</v>
      </c>
      <c r="F6" s="14">
        <f>SUM(F7,F10)</f>
        <v>30725.5</v>
      </c>
      <c r="G6" s="14">
        <f>SUM(G7,G10)</f>
        <v>16456.017</v>
      </c>
      <c r="H6" s="27">
        <f aca="true" t="shared" si="0" ref="H6:H28">G6/F6*100</f>
        <v>53.55817480594295</v>
      </c>
      <c r="I6" s="28">
        <f>SUM(I7,I10)</f>
        <v>16542.14</v>
      </c>
      <c r="J6" s="97">
        <f>SUM(J7,J10)</f>
        <v>10922.7</v>
      </c>
      <c r="K6" s="14">
        <f>SUM(K7,K10)</f>
        <v>11311.8</v>
      </c>
      <c r="L6" s="14">
        <f>SUM(L7,L10)</f>
        <v>6723.517</v>
      </c>
      <c r="M6" s="27">
        <f aca="true" t="shared" si="1" ref="M6:M25">L6/K6*100</f>
        <v>59.43808235647731</v>
      </c>
      <c r="N6" s="29">
        <f>SUM(N7,N10)</f>
        <v>6422.58</v>
      </c>
      <c r="O6" s="8">
        <f>SUM(O7,O10)</f>
        <v>19413.7</v>
      </c>
      <c r="P6" s="14">
        <f>SUM(P7,P10)</f>
        <v>19413.7</v>
      </c>
      <c r="Q6" s="14">
        <f>SUM(Q7,Q10)</f>
        <v>9732.5</v>
      </c>
      <c r="R6" s="27">
        <f aca="true" t="shared" si="2" ref="R6:R25">Q6/P6*100</f>
        <v>50.13212319135456</v>
      </c>
      <c r="S6" s="29">
        <f>SUM(S7,S10)</f>
        <v>10119.56</v>
      </c>
      <c r="T6" s="137">
        <f>SUM(T7,T10)</f>
        <v>3470</v>
      </c>
      <c r="U6" s="14">
        <f>SUM(U7,U10)</f>
        <v>3470</v>
      </c>
      <c r="V6" s="14">
        <f>SUM(V7,V10)</f>
        <v>2146.855</v>
      </c>
      <c r="W6" s="27">
        <f aca="true" t="shared" si="3" ref="W6:W25">V6/U6*100</f>
        <v>61.86902017291066</v>
      </c>
      <c r="X6" s="29">
        <f>SUM(X7,X10)</f>
        <v>1790.033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4801</v>
      </c>
      <c r="F7" s="35">
        <f>SUM(F8,F9)</f>
        <v>5190.1</v>
      </c>
      <c r="G7" s="35">
        <f>SUM(G8,G9)</f>
        <v>3662.6670000000004</v>
      </c>
      <c r="H7" s="36">
        <f t="shared" si="0"/>
        <v>70.57025876187357</v>
      </c>
      <c r="I7" s="37">
        <f>SUM(I8,I9)</f>
        <v>3577.18</v>
      </c>
      <c r="J7" s="98">
        <f>SUM(J8,J9)</f>
        <v>4801</v>
      </c>
      <c r="K7" s="35">
        <f>SUM(K8,K9)</f>
        <v>5190.1</v>
      </c>
      <c r="L7" s="35">
        <f>SUM(L8,L9)</f>
        <v>3662.6670000000004</v>
      </c>
      <c r="M7" s="36">
        <f t="shared" si="1"/>
        <v>70.57025876187357</v>
      </c>
      <c r="N7" s="38">
        <f>SUM(N8,N9)</f>
        <v>3577.18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134">
        <f>SUM(T8,T9)</f>
        <v>3470</v>
      </c>
      <c r="U7" s="35">
        <f>SUM(U8,U9)</f>
        <v>3470</v>
      </c>
      <c r="V7" s="35">
        <f>SUM(V8,V9)</f>
        <v>2146.855</v>
      </c>
      <c r="W7" s="36">
        <f t="shared" si="3"/>
        <v>61.86902017291066</v>
      </c>
      <c r="X7" s="38">
        <f>SUM(X8,X9)</f>
        <v>1790.033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4751</v>
      </c>
      <c r="F8" s="44">
        <f t="shared" si="4"/>
        <v>4751</v>
      </c>
      <c r="G8" s="44">
        <f t="shared" si="4"/>
        <v>3251.347</v>
      </c>
      <c r="H8" s="45">
        <f t="shared" si="0"/>
        <v>68.43500315723006</v>
      </c>
      <c r="I8" s="46">
        <f>SUM(N8,S8)</f>
        <v>2949.008</v>
      </c>
      <c r="J8" s="139">
        <v>4751</v>
      </c>
      <c r="K8" s="44">
        <v>4751</v>
      </c>
      <c r="L8" s="44">
        <v>3251.347</v>
      </c>
      <c r="M8" s="45">
        <f t="shared" si="1"/>
        <v>68.43500315723006</v>
      </c>
      <c r="N8" s="46">
        <v>2949.008</v>
      </c>
      <c r="O8" s="43"/>
      <c r="P8" s="44"/>
      <c r="Q8" s="44"/>
      <c r="R8" s="45" t="e">
        <f t="shared" si="2"/>
        <v>#DIV/0!</v>
      </c>
      <c r="S8" s="46"/>
      <c r="T8" s="135">
        <v>3470</v>
      </c>
      <c r="U8" s="44">
        <v>3470</v>
      </c>
      <c r="V8" s="44">
        <v>2146.855</v>
      </c>
      <c r="W8" s="45">
        <f t="shared" si="3"/>
        <v>61.86902017291066</v>
      </c>
      <c r="X8" s="46">
        <v>1790.033</v>
      </c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50</v>
      </c>
      <c r="F9" s="51">
        <f t="shared" si="4"/>
        <v>439.1</v>
      </c>
      <c r="G9" s="51">
        <f t="shared" si="4"/>
        <v>411.32</v>
      </c>
      <c r="H9" s="52">
        <f t="shared" si="0"/>
        <v>93.67342291049874</v>
      </c>
      <c r="I9" s="138">
        <f>SUM(N9,S9)</f>
        <v>628.172</v>
      </c>
      <c r="J9" s="139">
        <v>50</v>
      </c>
      <c r="K9" s="51">
        <v>439.1</v>
      </c>
      <c r="L9" s="51">
        <v>411.32</v>
      </c>
      <c r="M9" s="52">
        <f t="shared" si="1"/>
        <v>93.67342291049874</v>
      </c>
      <c r="N9" s="53">
        <v>628.172</v>
      </c>
      <c r="O9" s="50"/>
      <c r="P9" s="51"/>
      <c r="Q9" s="51"/>
      <c r="R9" s="52" t="e">
        <f t="shared" si="2"/>
        <v>#DIV/0!</v>
      </c>
      <c r="S9" s="53"/>
      <c r="T9" s="135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25535.4</v>
      </c>
      <c r="F10" s="55">
        <f t="shared" si="4"/>
        <v>25535.4</v>
      </c>
      <c r="G10" s="55">
        <f t="shared" si="4"/>
        <v>12793.35</v>
      </c>
      <c r="H10" s="27">
        <f t="shared" si="0"/>
        <v>50.10044878874034</v>
      </c>
      <c r="I10" s="56">
        <f>SUM(N10,S10)</f>
        <v>12964.96</v>
      </c>
      <c r="J10" s="99">
        <v>6121.7</v>
      </c>
      <c r="K10" s="11">
        <v>6121.7</v>
      </c>
      <c r="L10" s="11">
        <v>3060.85</v>
      </c>
      <c r="M10" s="27">
        <f t="shared" si="1"/>
        <v>50</v>
      </c>
      <c r="N10" s="57">
        <v>2845.4</v>
      </c>
      <c r="O10" s="10">
        <v>19413.7</v>
      </c>
      <c r="P10" s="11">
        <v>19413.7</v>
      </c>
      <c r="Q10" s="11">
        <v>9732.5</v>
      </c>
      <c r="R10" s="27">
        <f t="shared" si="2"/>
        <v>50.13212319135456</v>
      </c>
      <c r="S10" s="57">
        <v>10119.56</v>
      </c>
      <c r="T10" s="136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9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30336.4</v>
      </c>
      <c r="F12" s="14">
        <f>SUM(F13,F14,F15,F16,F17,F18,F19,F20,F21,F22,F23,F24)</f>
        <v>30725.5</v>
      </c>
      <c r="G12" s="14">
        <f>SUM(G13,G14,G15,G16,G17,G18,G19,G20,G21,G22,G23,G24)</f>
        <v>14874.392</v>
      </c>
      <c r="H12" s="27">
        <f t="shared" si="0"/>
        <v>48.41057753331923</v>
      </c>
      <c r="I12" s="28">
        <f>SUM(I13,I14,I15,I16,I17,I18,I19,I20,I21,I22,I23,I24)</f>
        <v>14827.265000000003</v>
      </c>
      <c r="J12" s="101">
        <f>SUM(J13:J24)</f>
        <v>10922.7</v>
      </c>
      <c r="K12" s="14">
        <f>SUM(K13,K14,K15,K16,K17,K18,K19,K20,K21,K22,K23,K24)</f>
        <v>11311.8</v>
      </c>
      <c r="L12" s="14">
        <f>SUM(L13,L14,L15,L16,L17,L18,L19,L20,L21,L22,L23,L24)</f>
        <v>5143.195999999999</v>
      </c>
      <c r="M12" s="27">
        <f t="shared" si="1"/>
        <v>45.46752948248731</v>
      </c>
      <c r="N12" s="29">
        <f>SUM(N13,N14,N15,N16,N17,N18,N19,N20,N21,N22,N23,N24)</f>
        <v>5540.683999999999</v>
      </c>
      <c r="O12" s="8">
        <f>SUM(O13,O14,O15,O16,O17,O18,O19,O20,O21,O22,O23,O24)</f>
        <v>19413.7</v>
      </c>
      <c r="P12" s="14">
        <f>SUM(P13,P14,P15,P16,P17,P18,P19,P20,P21,P22,P23,P24)</f>
        <v>19413.7</v>
      </c>
      <c r="Q12" s="14">
        <f>SUM(Q13,Q14,Q15,Q16,Q17,Q18,Q19,Q20,Q21,Q22,Q23,Q24)</f>
        <v>9731.196</v>
      </c>
      <c r="R12" s="27">
        <f t="shared" si="2"/>
        <v>50.12540628525216</v>
      </c>
      <c r="S12" s="29">
        <f>SUM(S13,S14,S15,S16,S17,S18,S19,S20,S21,S22,S23,S24)</f>
        <v>9286.581000000002</v>
      </c>
      <c r="T12" s="137">
        <f>SUM(T13:T24)</f>
        <v>3379.5</v>
      </c>
      <c r="U12" s="14">
        <f>SUM(U13,U14,U15,U16,U17,U18,U19,U20,U21,U22,U23,U24)</f>
        <v>3379.5</v>
      </c>
      <c r="V12" s="14">
        <f>SUM(V13,V14,V15,V16,V17,V18,V19,V20,V21,V22,V23,V24)</f>
        <v>1930.329</v>
      </c>
      <c r="W12" s="27">
        <f t="shared" si="3"/>
        <v>57.11877496671105</v>
      </c>
      <c r="X12" s="57">
        <f>SUM(X13,X14,X15,X16,X17,X18,X19,X20,X21,X22,X23,X24)</f>
        <v>1494.663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4212.7</v>
      </c>
      <c r="F13" s="55">
        <f t="shared" si="5"/>
        <v>4512.7</v>
      </c>
      <c r="G13" s="55">
        <f t="shared" si="5"/>
        <v>2229.0660000000003</v>
      </c>
      <c r="H13" s="27">
        <f t="shared" si="0"/>
        <v>49.39539521794048</v>
      </c>
      <c r="I13" s="56">
        <f aca="true" t="shared" si="6" ref="I13:I24">SUM(N13,S13)</f>
        <v>2385.104</v>
      </c>
      <c r="J13" s="102">
        <v>3696</v>
      </c>
      <c r="K13" s="55">
        <v>3996</v>
      </c>
      <c r="L13" s="55">
        <v>2180.806</v>
      </c>
      <c r="M13" s="27">
        <f t="shared" si="1"/>
        <v>54.574724724724724</v>
      </c>
      <c r="N13" s="56">
        <v>2203.718</v>
      </c>
      <c r="O13" s="54">
        <v>516.7</v>
      </c>
      <c r="P13" s="55">
        <v>516.7</v>
      </c>
      <c r="Q13" s="55">
        <v>48.26</v>
      </c>
      <c r="R13" s="27">
        <f t="shared" si="2"/>
        <v>9.340042577898199</v>
      </c>
      <c r="S13" s="56">
        <v>181.386</v>
      </c>
      <c r="T13" s="127">
        <v>1907</v>
      </c>
      <c r="U13" s="7">
        <v>1907</v>
      </c>
      <c r="V13" s="7">
        <v>1040.186</v>
      </c>
      <c r="W13" s="36">
        <f t="shared" si="3"/>
        <v>54.545673833245935</v>
      </c>
      <c r="X13" s="66">
        <v>857.697</v>
      </c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3423</v>
      </c>
      <c r="F14" s="55">
        <f t="shared" si="5"/>
        <v>3423</v>
      </c>
      <c r="G14" s="55">
        <f t="shared" si="5"/>
        <v>1261.914</v>
      </c>
      <c r="H14" s="27">
        <f t="shared" si="0"/>
        <v>36.86573181419807</v>
      </c>
      <c r="I14" s="56">
        <f t="shared" si="6"/>
        <v>1500.751</v>
      </c>
      <c r="J14" s="102">
        <v>3423</v>
      </c>
      <c r="K14" s="55">
        <v>3423</v>
      </c>
      <c r="L14" s="55">
        <v>1261.914</v>
      </c>
      <c r="M14" s="27">
        <f t="shared" si="1"/>
        <v>36.86573181419807</v>
      </c>
      <c r="N14" s="56">
        <v>1500.751</v>
      </c>
      <c r="O14" s="54"/>
      <c r="P14" s="55"/>
      <c r="Q14" s="55"/>
      <c r="R14" s="27" t="e">
        <f t="shared" si="2"/>
        <v>#DIV/0!</v>
      </c>
      <c r="S14" s="56"/>
      <c r="T14" s="127">
        <v>220</v>
      </c>
      <c r="U14" s="7">
        <v>220</v>
      </c>
      <c r="V14" s="7">
        <v>119.568</v>
      </c>
      <c r="W14" s="36">
        <f t="shared" si="3"/>
        <v>54.34909090909091</v>
      </c>
      <c r="X14" s="66">
        <v>57.278</v>
      </c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27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690</v>
      </c>
      <c r="F16" s="55">
        <f t="shared" si="5"/>
        <v>690</v>
      </c>
      <c r="G16" s="55">
        <f t="shared" si="5"/>
        <v>216.073</v>
      </c>
      <c r="H16" s="27">
        <f t="shared" si="0"/>
        <v>31.314927536231885</v>
      </c>
      <c r="I16" s="56">
        <f t="shared" si="6"/>
        <v>376.86800000000005</v>
      </c>
      <c r="J16" s="102">
        <v>690</v>
      </c>
      <c r="K16" s="55">
        <v>690</v>
      </c>
      <c r="L16" s="55">
        <v>216.073</v>
      </c>
      <c r="M16" s="27">
        <f t="shared" si="1"/>
        <v>31.314927536231885</v>
      </c>
      <c r="N16" s="56">
        <v>376.059</v>
      </c>
      <c r="O16" s="54"/>
      <c r="P16" s="55"/>
      <c r="Q16" s="55"/>
      <c r="R16" s="27" t="e">
        <f t="shared" si="2"/>
        <v>#DIV/0!</v>
      </c>
      <c r="S16" s="56">
        <v>0.809</v>
      </c>
      <c r="T16" s="127">
        <v>25</v>
      </c>
      <c r="U16" s="7">
        <v>25</v>
      </c>
      <c r="V16" s="7">
        <v>15.968</v>
      </c>
      <c r="W16" s="36">
        <f t="shared" si="3"/>
        <v>63.87199999999999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40</v>
      </c>
      <c r="F17" s="55">
        <f t="shared" si="5"/>
        <v>40</v>
      </c>
      <c r="G17" s="55">
        <f t="shared" si="5"/>
        <v>30.242</v>
      </c>
      <c r="H17" s="27">
        <f t="shared" si="0"/>
        <v>75.605</v>
      </c>
      <c r="I17" s="56">
        <f t="shared" si="6"/>
        <v>31.169999999999998</v>
      </c>
      <c r="J17" s="100">
        <v>20</v>
      </c>
      <c r="K17" s="55">
        <v>20</v>
      </c>
      <c r="L17" s="55">
        <v>19.628</v>
      </c>
      <c r="M17" s="27">
        <f t="shared" si="1"/>
        <v>98.14</v>
      </c>
      <c r="N17" s="56">
        <v>16.066</v>
      </c>
      <c r="O17" s="54">
        <v>20</v>
      </c>
      <c r="P17" s="55">
        <v>20</v>
      </c>
      <c r="Q17" s="55">
        <v>10.614</v>
      </c>
      <c r="R17" s="27">
        <f t="shared" si="2"/>
        <v>53.07000000000001</v>
      </c>
      <c r="S17" s="56">
        <v>15.104</v>
      </c>
      <c r="T17" s="129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870</v>
      </c>
      <c r="F18" s="55">
        <f t="shared" si="5"/>
        <v>870</v>
      </c>
      <c r="G18" s="55">
        <f t="shared" si="5"/>
        <v>343.613</v>
      </c>
      <c r="H18" s="27">
        <f t="shared" si="0"/>
        <v>39.49574712643678</v>
      </c>
      <c r="I18" s="56">
        <f t="shared" si="6"/>
        <v>331.327</v>
      </c>
      <c r="J18" s="103">
        <v>790</v>
      </c>
      <c r="K18" s="55">
        <v>790</v>
      </c>
      <c r="L18" s="55">
        <v>310.532</v>
      </c>
      <c r="M18" s="27">
        <f t="shared" si="1"/>
        <v>39.30784810126582</v>
      </c>
      <c r="N18" s="56">
        <v>311.392</v>
      </c>
      <c r="O18" s="54">
        <v>80</v>
      </c>
      <c r="P18" s="55">
        <v>80</v>
      </c>
      <c r="Q18" s="55">
        <v>33.081</v>
      </c>
      <c r="R18" s="27">
        <f t="shared" si="2"/>
        <v>41.35125000000001</v>
      </c>
      <c r="S18" s="56">
        <v>19.935</v>
      </c>
      <c r="T18" s="127">
        <v>30</v>
      </c>
      <c r="U18" s="7">
        <v>30</v>
      </c>
      <c r="V18" s="7">
        <v>22.119</v>
      </c>
      <c r="W18" s="36">
        <f t="shared" si="3"/>
        <v>73.72999999999999</v>
      </c>
      <c r="X18" s="66">
        <v>30.615</v>
      </c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14743</v>
      </c>
      <c r="F19" s="55">
        <f t="shared" si="5"/>
        <v>14808</v>
      </c>
      <c r="G19" s="55">
        <f t="shared" si="5"/>
        <v>7655.606</v>
      </c>
      <c r="H19" s="27">
        <f t="shared" si="0"/>
        <v>51.69912209616423</v>
      </c>
      <c r="I19" s="56">
        <f t="shared" si="6"/>
        <v>7053.051</v>
      </c>
      <c r="J19" s="104">
        <v>1059</v>
      </c>
      <c r="K19" s="55">
        <v>1124</v>
      </c>
      <c r="L19" s="55">
        <v>623.699</v>
      </c>
      <c r="M19" s="27">
        <f t="shared" si="1"/>
        <v>55.489234875444836</v>
      </c>
      <c r="N19" s="56">
        <v>435.542</v>
      </c>
      <c r="O19" s="54">
        <v>13684</v>
      </c>
      <c r="P19" s="55">
        <v>13684</v>
      </c>
      <c r="Q19" s="55">
        <v>7031.907</v>
      </c>
      <c r="R19" s="27">
        <f t="shared" si="2"/>
        <v>51.38780327389652</v>
      </c>
      <c r="S19" s="56">
        <v>6617.509</v>
      </c>
      <c r="T19" s="131">
        <v>772</v>
      </c>
      <c r="U19" s="17">
        <v>772</v>
      </c>
      <c r="V19" s="17">
        <v>476.036</v>
      </c>
      <c r="W19" s="27">
        <f t="shared" si="3"/>
        <v>61.66269430051814</v>
      </c>
      <c r="X19" s="70">
        <v>399.566</v>
      </c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5155.7</v>
      </c>
      <c r="F20" s="55">
        <f t="shared" si="5"/>
        <v>5178.5</v>
      </c>
      <c r="G20" s="55">
        <f t="shared" si="5"/>
        <v>2679.612</v>
      </c>
      <c r="H20" s="27">
        <f t="shared" si="0"/>
        <v>51.74494544752341</v>
      </c>
      <c r="I20" s="56">
        <f t="shared" si="6"/>
        <v>2460.797</v>
      </c>
      <c r="J20" s="100">
        <v>366.7</v>
      </c>
      <c r="K20" s="55">
        <v>389.5</v>
      </c>
      <c r="L20" s="55">
        <v>209.789</v>
      </c>
      <c r="M20" s="27">
        <f t="shared" si="1"/>
        <v>53.86110397946084</v>
      </c>
      <c r="N20" s="56">
        <v>144.962</v>
      </c>
      <c r="O20" s="54">
        <v>4789</v>
      </c>
      <c r="P20" s="55">
        <v>4789</v>
      </c>
      <c r="Q20" s="55">
        <v>2469.823</v>
      </c>
      <c r="R20" s="27">
        <f t="shared" si="2"/>
        <v>51.57283357694716</v>
      </c>
      <c r="S20" s="56">
        <v>2315.835</v>
      </c>
      <c r="T20" s="129">
        <v>294.5</v>
      </c>
      <c r="U20" s="13">
        <v>294.5</v>
      </c>
      <c r="V20" s="13">
        <v>166.607</v>
      </c>
      <c r="W20" s="27">
        <f t="shared" si="3"/>
        <v>56.572835314091684</v>
      </c>
      <c r="X20" s="62">
        <v>139.837</v>
      </c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298</v>
      </c>
      <c r="F21" s="55">
        <f t="shared" si="5"/>
        <v>299.3</v>
      </c>
      <c r="G21" s="55">
        <f t="shared" si="5"/>
        <v>149.63</v>
      </c>
      <c r="H21" s="27">
        <f t="shared" si="0"/>
        <v>49.99331774139659</v>
      </c>
      <c r="I21" s="56">
        <f t="shared" si="6"/>
        <v>144.226</v>
      </c>
      <c r="J21" s="100">
        <v>24</v>
      </c>
      <c r="K21" s="55">
        <v>25.3</v>
      </c>
      <c r="L21" s="55">
        <v>12.119</v>
      </c>
      <c r="M21" s="27">
        <f t="shared" si="1"/>
        <v>47.901185770750985</v>
      </c>
      <c r="N21" s="56">
        <v>8.223</v>
      </c>
      <c r="O21" s="54">
        <v>274</v>
      </c>
      <c r="P21" s="55">
        <v>274</v>
      </c>
      <c r="Q21" s="55">
        <v>137.511</v>
      </c>
      <c r="R21" s="27">
        <f t="shared" si="2"/>
        <v>50.18649635036496</v>
      </c>
      <c r="S21" s="56">
        <v>136.003</v>
      </c>
      <c r="T21" s="129">
        <v>16</v>
      </c>
      <c r="U21" s="13">
        <v>16</v>
      </c>
      <c r="V21" s="13">
        <v>9.521</v>
      </c>
      <c r="W21" s="27">
        <f t="shared" si="3"/>
        <v>59.50625000000001</v>
      </c>
      <c r="X21" s="62">
        <v>7.992</v>
      </c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9">
        <v>3</v>
      </c>
      <c r="U22" s="13">
        <v>3</v>
      </c>
      <c r="V22" s="13"/>
      <c r="W22" s="27">
        <f t="shared" si="3"/>
        <v>0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479</v>
      </c>
      <c r="F23" s="55">
        <f t="shared" si="5"/>
        <v>479</v>
      </c>
      <c r="G23" s="55">
        <f t="shared" si="5"/>
        <v>116.325</v>
      </c>
      <c r="H23" s="27">
        <f t="shared" si="0"/>
        <v>24.284968684759917</v>
      </c>
      <c r="I23" s="56">
        <f t="shared" si="6"/>
        <v>182.7</v>
      </c>
      <c r="J23" s="102">
        <v>429</v>
      </c>
      <c r="K23" s="55">
        <v>429</v>
      </c>
      <c r="L23" s="55">
        <v>116.325</v>
      </c>
      <c r="M23" s="27">
        <f t="shared" si="1"/>
        <v>27.115384615384613</v>
      </c>
      <c r="N23" s="56">
        <v>182.7</v>
      </c>
      <c r="O23" s="54">
        <v>50</v>
      </c>
      <c r="P23" s="55">
        <v>50</v>
      </c>
      <c r="Q23" s="55"/>
      <c r="R23" s="27">
        <f t="shared" si="2"/>
        <v>0</v>
      </c>
      <c r="S23" s="56"/>
      <c r="T23" s="127">
        <v>30</v>
      </c>
      <c r="U23" s="7">
        <v>30</v>
      </c>
      <c r="V23" s="7">
        <v>4.881</v>
      </c>
      <c r="W23" s="36">
        <f t="shared" si="3"/>
        <v>16.27</v>
      </c>
      <c r="X23" s="66">
        <v>1.678</v>
      </c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425</v>
      </c>
      <c r="F24" s="55">
        <f t="shared" si="5"/>
        <v>425</v>
      </c>
      <c r="G24" s="55">
        <f t="shared" si="5"/>
        <v>192.311</v>
      </c>
      <c r="H24" s="27">
        <f t="shared" si="0"/>
        <v>45.249647058823534</v>
      </c>
      <c r="I24" s="56">
        <f t="shared" si="6"/>
        <v>361.271</v>
      </c>
      <c r="J24" s="100">
        <v>425</v>
      </c>
      <c r="K24" s="55">
        <v>425</v>
      </c>
      <c r="L24" s="55">
        <v>192.311</v>
      </c>
      <c r="M24" s="27">
        <f t="shared" si="1"/>
        <v>45.249647058823534</v>
      </c>
      <c r="N24" s="56">
        <v>361.271</v>
      </c>
      <c r="O24" s="54"/>
      <c r="P24" s="55"/>
      <c r="Q24" s="55"/>
      <c r="R24" s="27" t="e">
        <f t="shared" si="2"/>
        <v>#DIV/0!</v>
      </c>
      <c r="S24" s="56"/>
      <c r="T24" s="129">
        <v>82</v>
      </c>
      <c r="U24" s="13">
        <v>82</v>
      </c>
      <c r="V24" s="13">
        <v>75.443</v>
      </c>
      <c r="W24" s="27">
        <f t="shared" si="3"/>
        <v>92.00365853658536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1581.625</v>
      </c>
      <c r="H25" s="27" t="e">
        <f t="shared" si="0"/>
        <v>#DIV/0!</v>
      </c>
      <c r="I25" s="28">
        <f>SUM(I6-I12)</f>
        <v>1714.8749999999964</v>
      </c>
      <c r="J25" s="101">
        <f>SUM(J6-J12)</f>
        <v>0</v>
      </c>
      <c r="K25" s="14">
        <f>SUM(K6-K12)</f>
        <v>0</v>
      </c>
      <c r="L25" s="14">
        <f>SUM(L6-L12)</f>
        <v>1580.3210000000008</v>
      </c>
      <c r="M25" s="27" t="e">
        <f t="shared" si="1"/>
        <v>#DIV/0!</v>
      </c>
      <c r="N25" s="29">
        <f>SUM(N6-N12)</f>
        <v>881.8960000000006</v>
      </c>
      <c r="O25" s="8">
        <f>SUM(O6-O12)</f>
        <v>0</v>
      </c>
      <c r="P25" s="14">
        <f>SUM(P6-P12)</f>
        <v>0</v>
      </c>
      <c r="Q25" s="14">
        <f>SUM(Q6-Q12)</f>
        <v>1.3040000000000873</v>
      </c>
      <c r="R25" s="27" t="e">
        <f t="shared" si="2"/>
        <v>#DIV/0!</v>
      </c>
      <c r="S25" s="29">
        <f>SUM(S6-S12)</f>
        <v>832.9789999999975</v>
      </c>
      <c r="T25" s="137">
        <f>SUM(T6-T12)</f>
        <v>90.5</v>
      </c>
      <c r="U25" s="14">
        <f>SUM(U6-U12)</f>
        <v>90.5</v>
      </c>
      <c r="V25" s="14">
        <f>SUM(V6-V12)</f>
        <v>216.52600000000007</v>
      </c>
      <c r="W25" s="27">
        <f t="shared" si="3"/>
        <v>239.25524861878463</v>
      </c>
      <c r="X25" s="29">
        <f>SUM(X6-X12)</f>
        <v>295.3699999999999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17500</v>
      </c>
      <c r="F26" s="113">
        <v>17500</v>
      </c>
      <c r="G26" s="114">
        <v>17962</v>
      </c>
      <c r="H26" s="76">
        <f t="shared" si="0"/>
        <v>102.64</v>
      </c>
      <c r="I26" s="121">
        <v>16680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7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66</v>
      </c>
      <c r="F27" s="116">
        <v>66</v>
      </c>
      <c r="G27" s="117">
        <v>65.88</v>
      </c>
      <c r="H27" s="84">
        <f t="shared" si="0"/>
        <v>99.81818181818181</v>
      </c>
      <c r="I27" s="122">
        <v>69.19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5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70</v>
      </c>
      <c r="F28" s="119">
        <v>70</v>
      </c>
      <c r="G28" s="120">
        <v>70</v>
      </c>
      <c r="H28" s="93">
        <f t="shared" si="0"/>
        <v>100</v>
      </c>
      <c r="I28" s="123">
        <v>78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4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01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11111311111111">
    <tabColor indexed="14"/>
  </sheetPr>
  <dimension ref="A1:X28"/>
  <sheetViews>
    <sheetView zoomScale="120" zoomScaleNormal="120" workbookViewId="0" topLeftCell="D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18391.176</v>
      </c>
      <c r="F6" s="14">
        <f>SUM(F7,F10)</f>
        <v>18490.176</v>
      </c>
      <c r="G6" s="14">
        <f>SUM(G7,G10)</f>
        <v>9550.407</v>
      </c>
      <c r="H6" s="27">
        <f aca="true" t="shared" si="0" ref="H6:H28">G6/F6*100</f>
        <v>51.65124983126175</v>
      </c>
      <c r="I6" s="28">
        <f>SUM(I7,I10)</f>
        <v>9372.233</v>
      </c>
      <c r="J6" s="97">
        <f>SUM(J7,J10)</f>
        <v>6376.776</v>
      </c>
      <c r="K6" s="14">
        <f>SUM(K7,K10)</f>
        <v>6376.776</v>
      </c>
      <c r="L6" s="14">
        <f>SUM(L7,L10)</f>
        <v>3473.607</v>
      </c>
      <c r="M6" s="27">
        <f aca="true" t="shared" si="1" ref="M6:M25">L6/K6*100</f>
        <v>54.47277746623058</v>
      </c>
      <c r="N6" s="29">
        <f>SUM(N7,N10)</f>
        <v>3138.593</v>
      </c>
      <c r="O6" s="8">
        <f>SUM(O7,O10)</f>
        <v>12014.4</v>
      </c>
      <c r="P6" s="14">
        <f>SUM(P7,P10)</f>
        <v>12113.4</v>
      </c>
      <c r="Q6" s="14">
        <f>SUM(Q7,Q10)</f>
        <v>6076.8</v>
      </c>
      <c r="R6" s="27">
        <f aca="true" t="shared" si="2" ref="R6:R25">Q6/P6*100</f>
        <v>50.16593194313735</v>
      </c>
      <c r="S6" s="29">
        <f>SUM(S7,S10)</f>
        <v>6233.64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2187</v>
      </c>
      <c r="F7" s="35">
        <f>SUM(F8,F9)</f>
        <v>2187</v>
      </c>
      <c r="G7" s="35">
        <f>SUM(G8,G9)</f>
        <v>1378.719</v>
      </c>
      <c r="H7" s="36">
        <f t="shared" si="0"/>
        <v>63.04156378600824</v>
      </c>
      <c r="I7" s="37">
        <f>SUM(I8,I9)</f>
        <v>1361.593</v>
      </c>
      <c r="J7" s="98">
        <f>SUM(J8,J9)</f>
        <v>2187</v>
      </c>
      <c r="K7" s="35">
        <f>SUM(K8,K9)</f>
        <v>2187</v>
      </c>
      <c r="L7" s="35">
        <f>SUM(L8,L9)</f>
        <v>1378.719</v>
      </c>
      <c r="M7" s="36">
        <f t="shared" si="1"/>
        <v>63.04156378600824</v>
      </c>
      <c r="N7" s="38">
        <f>SUM(N8,N9)</f>
        <v>1361.593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2186</v>
      </c>
      <c r="F8" s="44">
        <f t="shared" si="4"/>
        <v>2186</v>
      </c>
      <c r="G8" s="44">
        <f t="shared" si="4"/>
        <v>1378.385</v>
      </c>
      <c r="H8" s="45">
        <f t="shared" si="0"/>
        <v>63.055123513266246</v>
      </c>
      <c r="I8" s="46">
        <f>SUM(N8,S8)</f>
        <v>1361.03</v>
      </c>
      <c r="J8" s="139">
        <v>2186</v>
      </c>
      <c r="K8" s="44">
        <v>2186</v>
      </c>
      <c r="L8" s="44">
        <v>1378.385</v>
      </c>
      <c r="M8" s="45">
        <f t="shared" si="1"/>
        <v>63.055123513266246</v>
      </c>
      <c r="N8" s="46">
        <v>1361.03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1</v>
      </c>
      <c r="F9" s="51">
        <f t="shared" si="4"/>
        <v>1</v>
      </c>
      <c r="G9" s="51">
        <f t="shared" si="4"/>
        <v>0.334</v>
      </c>
      <c r="H9" s="52">
        <f t="shared" si="0"/>
        <v>33.4</v>
      </c>
      <c r="I9" s="138">
        <f>SUM(N9,S9)</f>
        <v>0.563</v>
      </c>
      <c r="J9" s="139">
        <v>1</v>
      </c>
      <c r="K9" s="51">
        <v>1</v>
      </c>
      <c r="L9" s="51">
        <v>0.334</v>
      </c>
      <c r="M9" s="45">
        <f t="shared" si="1"/>
        <v>33.4</v>
      </c>
      <c r="N9" s="53">
        <v>0.563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16204.176</v>
      </c>
      <c r="F10" s="55">
        <f t="shared" si="4"/>
        <v>16303.176</v>
      </c>
      <c r="G10" s="55">
        <f t="shared" si="4"/>
        <v>8171.688</v>
      </c>
      <c r="H10" s="27">
        <f t="shared" si="0"/>
        <v>50.12328886101702</v>
      </c>
      <c r="I10" s="56">
        <f>SUM(N10,S10)</f>
        <v>8010.64</v>
      </c>
      <c r="J10" s="99">
        <v>4189.776</v>
      </c>
      <c r="K10" s="11">
        <v>4189.776</v>
      </c>
      <c r="L10" s="11">
        <v>2094.888</v>
      </c>
      <c r="M10" s="27">
        <f t="shared" si="1"/>
        <v>50</v>
      </c>
      <c r="N10" s="57">
        <v>1777</v>
      </c>
      <c r="O10" s="10">
        <v>12014.4</v>
      </c>
      <c r="P10" s="11">
        <v>12113.4</v>
      </c>
      <c r="Q10" s="11">
        <v>6076.8</v>
      </c>
      <c r="R10" s="27">
        <f t="shared" si="2"/>
        <v>50.16593194313735</v>
      </c>
      <c r="S10" s="57">
        <v>6233.64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18391.175999999996</v>
      </c>
      <c r="F12" s="14">
        <f>SUM(F13,F14,F15,F16,F17,F18,F19,F20,F21,F22,F23,F24)</f>
        <v>18490.176</v>
      </c>
      <c r="G12" s="14">
        <f>SUM(G13,G14,G15,G16,G17,G18,G19,G20,G21,G22,G23,G24)</f>
        <v>9287.285999999998</v>
      </c>
      <c r="H12" s="27">
        <f t="shared" si="0"/>
        <v>50.22821848748221</v>
      </c>
      <c r="I12" s="28">
        <f>SUM(I13,I14,I15,I16,I17,I18,I19,I20,I21,I22,I23,I24)</f>
        <v>9068.419</v>
      </c>
      <c r="J12" s="101">
        <f>SUM(J13:J24)</f>
        <v>6376.776000000001</v>
      </c>
      <c r="K12" s="14">
        <f>SUM(K13,K14,K15,K16,K17,K18,K19,K20,K21,K22,K23,K24)</f>
        <v>6376.776000000001</v>
      </c>
      <c r="L12" s="14">
        <f>SUM(L13,L14,L15,L16,L17,L18,L19,L20,L21,L22,L23,L24)</f>
        <v>3101.8559999999993</v>
      </c>
      <c r="M12" s="27">
        <f t="shared" si="1"/>
        <v>48.643013334638056</v>
      </c>
      <c r="N12" s="29">
        <f>SUM(N13,N14,N15,N16,N17,N18,N19,N20,N21,N22,N23,N24)</f>
        <v>3119.2449999999994</v>
      </c>
      <c r="O12" s="8">
        <f>SUM(O13,O14,O15,O16,O17,O18,O19,O20,O21,O22,O23,O24)</f>
        <v>12014.4</v>
      </c>
      <c r="P12" s="14">
        <f>SUM(P13,P14,P15,P16,P17,P18,P19,P20,P21,P22,P23,P24)</f>
        <v>12113.4</v>
      </c>
      <c r="Q12" s="14">
        <f>SUM(Q13,Q14,Q15,Q16,Q17,Q18,Q19,Q20,Q21,Q22,Q23,Q24)</f>
        <v>6185.43</v>
      </c>
      <c r="R12" s="27">
        <f t="shared" si="2"/>
        <v>51.06270741492892</v>
      </c>
      <c r="S12" s="29">
        <f>SUM(S13,S14,S15,S16,S17,S18,S19,S20,S21,S22,S23,S24)</f>
        <v>5949.174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2908.946</v>
      </c>
      <c r="F13" s="55">
        <f t="shared" si="5"/>
        <v>2904.946</v>
      </c>
      <c r="G13" s="55">
        <f t="shared" si="5"/>
        <v>1418.03</v>
      </c>
      <c r="H13" s="27">
        <f t="shared" si="0"/>
        <v>48.8143325211553</v>
      </c>
      <c r="I13" s="56">
        <f aca="true" t="shared" si="6" ref="I13:I24">SUM(N13,S13)</f>
        <v>1552.837</v>
      </c>
      <c r="J13" s="102">
        <v>2644.546</v>
      </c>
      <c r="K13" s="55">
        <v>2644.546</v>
      </c>
      <c r="L13" s="55">
        <v>1275.588</v>
      </c>
      <c r="M13" s="27">
        <f t="shared" si="1"/>
        <v>48.234668634994435</v>
      </c>
      <c r="N13" s="56">
        <v>1409.998</v>
      </c>
      <c r="O13" s="54">
        <v>264.4</v>
      </c>
      <c r="P13" s="55">
        <v>260.4</v>
      </c>
      <c r="Q13" s="55">
        <v>142.442</v>
      </c>
      <c r="R13" s="27">
        <f t="shared" si="2"/>
        <v>54.701228878648244</v>
      </c>
      <c r="S13" s="56">
        <v>142.839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2235</v>
      </c>
      <c r="F14" s="55">
        <f t="shared" si="5"/>
        <v>2235</v>
      </c>
      <c r="G14" s="55">
        <f t="shared" si="5"/>
        <v>1121.383</v>
      </c>
      <c r="H14" s="27">
        <f t="shared" si="0"/>
        <v>50.1737360178971</v>
      </c>
      <c r="I14" s="56">
        <f t="shared" si="6"/>
        <v>1092.697</v>
      </c>
      <c r="J14" s="102">
        <v>2235</v>
      </c>
      <c r="K14" s="55">
        <v>2235</v>
      </c>
      <c r="L14" s="55">
        <v>1121.383</v>
      </c>
      <c r="M14" s="27">
        <f t="shared" si="1"/>
        <v>50.1737360178971</v>
      </c>
      <c r="N14" s="56">
        <v>1092.697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794</v>
      </c>
      <c r="F16" s="55">
        <f t="shared" si="5"/>
        <v>794</v>
      </c>
      <c r="G16" s="55">
        <f t="shared" si="5"/>
        <v>373.658</v>
      </c>
      <c r="H16" s="27">
        <f t="shared" si="0"/>
        <v>47.060201511335016</v>
      </c>
      <c r="I16" s="56">
        <f t="shared" si="6"/>
        <v>226.075</v>
      </c>
      <c r="J16" s="102">
        <v>794</v>
      </c>
      <c r="K16" s="55">
        <v>794</v>
      </c>
      <c r="L16" s="55">
        <v>373.658</v>
      </c>
      <c r="M16" s="27">
        <f t="shared" si="1"/>
        <v>47.060201511335016</v>
      </c>
      <c r="N16" s="56">
        <v>226.075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20</v>
      </c>
      <c r="F17" s="55">
        <f t="shared" si="5"/>
        <v>24</v>
      </c>
      <c r="G17" s="55">
        <f t="shared" si="5"/>
        <v>22.686</v>
      </c>
      <c r="H17" s="27">
        <f t="shared" si="0"/>
        <v>94.525</v>
      </c>
      <c r="I17" s="56">
        <f t="shared" si="6"/>
        <v>16.602</v>
      </c>
      <c r="J17" s="100">
        <v>5</v>
      </c>
      <c r="K17" s="55">
        <v>5</v>
      </c>
      <c r="L17" s="55">
        <v>4.497</v>
      </c>
      <c r="M17" s="27">
        <f t="shared" si="1"/>
        <v>89.94</v>
      </c>
      <c r="N17" s="56">
        <v>1.114</v>
      </c>
      <c r="O17" s="54">
        <v>15</v>
      </c>
      <c r="P17" s="55">
        <v>19</v>
      </c>
      <c r="Q17" s="55">
        <v>18.189</v>
      </c>
      <c r="R17" s="27">
        <f t="shared" si="2"/>
        <v>95.73157894736842</v>
      </c>
      <c r="S17" s="56">
        <v>15.488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466.05</v>
      </c>
      <c r="F18" s="55">
        <f t="shared" si="5"/>
        <v>466.05</v>
      </c>
      <c r="G18" s="55">
        <f t="shared" si="5"/>
        <v>226.869</v>
      </c>
      <c r="H18" s="27">
        <f t="shared" si="0"/>
        <v>48.67911168329579</v>
      </c>
      <c r="I18" s="56">
        <f t="shared" si="6"/>
        <v>299.414</v>
      </c>
      <c r="J18" s="103">
        <v>396.05</v>
      </c>
      <c r="K18" s="55">
        <v>396.05</v>
      </c>
      <c r="L18" s="55">
        <v>203.119</v>
      </c>
      <c r="M18" s="27">
        <f t="shared" si="1"/>
        <v>51.28620123721752</v>
      </c>
      <c r="N18" s="56">
        <v>252.711</v>
      </c>
      <c r="O18" s="54">
        <v>70</v>
      </c>
      <c r="P18" s="55">
        <v>70</v>
      </c>
      <c r="Q18" s="55">
        <v>23.75</v>
      </c>
      <c r="R18" s="27">
        <f t="shared" si="2"/>
        <v>33.92857142857143</v>
      </c>
      <c r="S18" s="56">
        <v>46.703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8537</v>
      </c>
      <c r="F19" s="55">
        <f t="shared" si="5"/>
        <v>8609</v>
      </c>
      <c r="G19" s="55">
        <f t="shared" si="5"/>
        <v>4382.123</v>
      </c>
      <c r="H19" s="27">
        <f t="shared" si="0"/>
        <v>50.90164943663608</v>
      </c>
      <c r="I19" s="56">
        <f t="shared" si="6"/>
        <v>4206.576</v>
      </c>
      <c r="J19" s="104">
        <v>45</v>
      </c>
      <c r="K19" s="55">
        <v>45</v>
      </c>
      <c r="L19" s="55">
        <v>17.58</v>
      </c>
      <c r="M19" s="27">
        <f t="shared" si="1"/>
        <v>39.06666666666666</v>
      </c>
      <c r="N19" s="56">
        <v>24.89</v>
      </c>
      <c r="O19" s="54">
        <v>8492</v>
      </c>
      <c r="P19" s="55">
        <v>8564</v>
      </c>
      <c r="Q19" s="55">
        <v>4364.543</v>
      </c>
      <c r="R19" s="27">
        <f t="shared" si="2"/>
        <v>50.96383699205978</v>
      </c>
      <c r="S19" s="56">
        <v>4181.686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2979.49</v>
      </c>
      <c r="F20" s="55">
        <f t="shared" si="5"/>
        <v>3005.68</v>
      </c>
      <c r="G20" s="55">
        <f t="shared" si="5"/>
        <v>1535.91</v>
      </c>
      <c r="H20" s="27">
        <f t="shared" si="0"/>
        <v>51.10025019296799</v>
      </c>
      <c r="I20" s="56">
        <f t="shared" si="6"/>
        <v>1470.167</v>
      </c>
      <c r="J20" s="100">
        <v>15.75</v>
      </c>
      <c r="K20" s="55">
        <v>15.75</v>
      </c>
      <c r="L20" s="55">
        <v>6.153</v>
      </c>
      <c r="M20" s="27">
        <f t="shared" si="1"/>
        <v>39.06666666666666</v>
      </c>
      <c r="N20" s="56">
        <v>8.712</v>
      </c>
      <c r="O20" s="54">
        <v>2963.74</v>
      </c>
      <c r="P20" s="55">
        <v>2989.93</v>
      </c>
      <c r="Q20" s="55">
        <v>1529.757</v>
      </c>
      <c r="R20" s="27">
        <f t="shared" si="2"/>
        <v>51.16363928252501</v>
      </c>
      <c r="S20" s="56">
        <v>1461.455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175.26</v>
      </c>
      <c r="F21" s="55">
        <f t="shared" si="5"/>
        <v>176.07</v>
      </c>
      <c r="G21" s="55">
        <f t="shared" si="5"/>
        <v>87.408</v>
      </c>
      <c r="H21" s="27">
        <f t="shared" si="0"/>
        <v>49.6438916340092</v>
      </c>
      <c r="I21" s="56">
        <f t="shared" si="6"/>
        <v>86.455</v>
      </c>
      <c r="J21" s="100">
        <v>6</v>
      </c>
      <c r="K21" s="55">
        <v>6</v>
      </c>
      <c r="L21" s="55">
        <v>0.2</v>
      </c>
      <c r="M21" s="27">
        <f t="shared" si="1"/>
        <v>3.3333333333333335</v>
      </c>
      <c r="N21" s="56">
        <v>2.859</v>
      </c>
      <c r="O21" s="54">
        <v>169.26</v>
      </c>
      <c r="P21" s="55">
        <v>170.07</v>
      </c>
      <c r="Q21" s="55">
        <v>87.208</v>
      </c>
      <c r="R21" s="27">
        <f t="shared" si="2"/>
        <v>51.27770917857353</v>
      </c>
      <c r="S21" s="56">
        <v>83.596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128</v>
      </c>
      <c r="F23" s="55">
        <f t="shared" si="5"/>
        <v>128</v>
      </c>
      <c r="G23" s="55">
        <f t="shared" si="5"/>
        <v>44.096000000000004</v>
      </c>
      <c r="H23" s="27">
        <f t="shared" si="0"/>
        <v>34.45</v>
      </c>
      <c r="I23" s="56">
        <f t="shared" si="6"/>
        <v>43.004000000000005</v>
      </c>
      <c r="J23" s="102">
        <v>88</v>
      </c>
      <c r="K23" s="55">
        <v>88</v>
      </c>
      <c r="L23" s="55">
        <v>24.555</v>
      </c>
      <c r="M23" s="27">
        <f t="shared" si="1"/>
        <v>27.903409090909093</v>
      </c>
      <c r="N23" s="56">
        <v>25.597</v>
      </c>
      <c r="O23" s="54">
        <v>40</v>
      </c>
      <c r="P23" s="55">
        <v>40</v>
      </c>
      <c r="Q23" s="55">
        <v>19.541</v>
      </c>
      <c r="R23" s="27">
        <f t="shared" si="2"/>
        <v>48.8525</v>
      </c>
      <c r="S23" s="56">
        <v>17.407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147.43</v>
      </c>
      <c r="F24" s="55">
        <f t="shared" si="5"/>
        <v>147.43</v>
      </c>
      <c r="G24" s="55">
        <f t="shared" si="5"/>
        <v>75.123</v>
      </c>
      <c r="H24" s="27">
        <f t="shared" si="0"/>
        <v>50.955029505528046</v>
      </c>
      <c r="I24" s="56">
        <f t="shared" si="6"/>
        <v>74.592</v>
      </c>
      <c r="J24" s="100">
        <v>147.43</v>
      </c>
      <c r="K24" s="55">
        <v>147.43</v>
      </c>
      <c r="L24" s="55">
        <v>75.123</v>
      </c>
      <c r="M24" s="27">
        <f t="shared" si="1"/>
        <v>50.955029505528046</v>
      </c>
      <c r="N24" s="56">
        <v>74.592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3.637978807091713E-12</v>
      </c>
      <c r="F25" s="14">
        <f>SUM(F6-F12)</f>
        <v>0</v>
      </c>
      <c r="G25" s="14">
        <f>SUM(G6-G12)</f>
        <v>263.121000000001</v>
      </c>
      <c r="H25" s="27" t="e">
        <f t="shared" si="0"/>
        <v>#DIV/0!</v>
      </c>
      <c r="I25" s="28">
        <f>SUM(I6-I12)</f>
        <v>303.8140000000003</v>
      </c>
      <c r="J25" s="101">
        <f>SUM(J6-J12)</f>
        <v>-9.094947017729282E-13</v>
      </c>
      <c r="K25" s="14">
        <f>SUM(K6-K12)</f>
        <v>-9.094947017729282E-13</v>
      </c>
      <c r="L25" s="14">
        <f>SUM(L6-L12)</f>
        <v>371.75100000000066</v>
      </c>
      <c r="M25" s="27">
        <f t="shared" si="1"/>
        <v>-40874454713735650</v>
      </c>
      <c r="N25" s="29">
        <f>SUM(N6-N12)</f>
        <v>19.34800000000041</v>
      </c>
      <c r="O25" s="8">
        <f>SUM(O6-O12)</f>
        <v>0</v>
      </c>
      <c r="P25" s="14">
        <f>SUM(P6-P12)</f>
        <v>0</v>
      </c>
      <c r="Q25" s="14">
        <f>SUM(Q6-Q12)</f>
        <v>-108.63000000000011</v>
      </c>
      <c r="R25" s="27" t="e">
        <f t="shared" si="2"/>
        <v>#DIV/0!</v>
      </c>
      <c r="S25" s="29">
        <f>SUM(S6-S12)</f>
        <v>284.46600000000035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16927</v>
      </c>
      <c r="F26" s="113">
        <v>18732</v>
      </c>
      <c r="G26" s="114">
        <v>19069</v>
      </c>
      <c r="H26" s="76">
        <f t="shared" si="0"/>
        <v>101.79906043134743</v>
      </c>
      <c r="I26" s="121">
        <v>17298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37.14</v>
      </c>
      <c r="F27" s="116">
        <v>38.3</v>
      </c>
      <c r="G27" s="117">
        <v>38.3</v>
      </c>
      <c r="H27" s="84">
        <f t="shared" si="0"/>
        <v>100</v>
      </c>
      <c r="I27" s="122">
        <v>40.53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40</v>
      </c>
      <c r="F28" s="119">
        <v>40</v>
      </c>
      <c r="G28" s="120">
        <v>40</v>
      </c>
      <c r="H28" s="93">
        <f t="shared" si="0"/>
        <v>100</v>
      </c>
      <c r="I28" s="123">
        <v>45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03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111113111111111">
    <tabColor indexed="14"/>
  </sheetPr>
  <dimension ref="A1:X28"/>
  <sheetViews>
    <sheetView zoomScale="120" zoomScaleNormal="120" workbookViewId="0" topLeftCell="B1">
      <selection activeCell="J19" sqref="J19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14453.15</v>
      </c>
      <c r="F6" s="14">
        <f>SUM(F7,F10)</f>
        <v>14598.937</v>
      </c>
      <c r="G6" s="14">
        <f>SUM(G7,G10)</f>
        <v>7100.450000000001</v>
      </c>
      <c r="H6" s="27">
        <f aca="true" t="shared" si="0" ref="H6:H28">G6/F6*100</f>
        <v>48.636760333988704</v>
      </c>
      <c r="I6" s="28">
        <f>SUM(I7,I10)</f>
        <v>6925.006</v>
      </c>
      <c r="J6" s="97">
        <f>SUM(J7,J10)</f>
        <v>8343.2</v>
      </c>
      <c r="K6" s="14">
        <f>SUM(K7,K10)</f>
        <v>8488.987000000001</v>
      </c>
      <c r="L6" s="14">
        <f>SUM(L7,L10)</f>
        <v>3937.8</v>
      </c>
      <c r="M6" s="27">
        <f aca="true" t="shared" si="1" ref="M6:M25">L6/K6*100</f>
        <v>46.38716021122426</v>
      </c>
      <c r="N6" s="29">
        <f>SUM(N7,N10)</f>
        <v>3760.306</v>
      </c>
      <c r="O6" s="8">
        <f>SUM(O7,O10)</f>
        <v>6109.95</v>
      </c>
      <c r="P6" s="14">
        <f>SUM(P7,P10)</f>
        <v>6109.95</v>
      </c>
      <c r="Q6" s="14">
        <f>SUM(Q7,Q10)</f>
        <v>3162.65</v>
      </c>
      <c r="R6" s="27">
        <f aca="true" t="shared" si="2" ref="R6:R25">Q6/P6*100</f>
        <v>51.76228938043683</v>
      </c>
      <c r="S6" s="29">
        <f>SUM(S7,S10)</f>
        <v>3164.7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4515.4</v>
      </c>
      <c r="F7" s="35">
        <f>SUM(F8,F9)</f>
        <v>4661.187</v>
      </c>
      <c r="G7" s="35">
        <f>SUM(G8,G9)</f>
        <v>2023.9</v>
      </c>
      <c r="H7" s="36">
        <f t="shared" si="0"/>
        <v>43.42027041609788</v>
      </c>
      <c r="I7" s="37">
        <f>SUM(I8,I9)</f>
        <v>1671.906</v>
      </c>
      <c r="J7" s="98">
        <f>SUM(J8,J9)</f>
        <v>4515.4</v>
      </c>
      <c r="K7" s="35">
        <f>SUM(K8,K9)</f>
        <v>4661.187</v>
      </c>
      <c r="L7" s="35">
        <f>SUM(L8,L9)</f>
        <v>2023.9</v>
      </c>
      <c r="M7" s="36">
        <f t="shared" si="1"/>
        <v>43.42027041609788</v>
      </c>
      <c r="N7" s="38">
        <f>SUM(N8,N9)</f>
        <v>1671.906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4514.4</v>
      </c>
      <c r="F8" s="44">
        <f t="shared" si="4"/>
        <v>4514.4</v>
      </c>
      <c r="G8" s="44">
        <f t="shared" si="4"/>
        <v>1877.941</v>
      </c>
      <c r="H8" s="45">
        <f t="shared" si="0"/>
        <v>41.59890572390573</v>
      </c>
      <c r="I8" s="46">
        <f>SUM(N8,S8)</f>
        <v>1630.734</v>
      </c>
      <c r="J8" s="139">
        <v>4514.4</v>
      </c>
      <c r="K8" s="44">
        <v>4514.4</v>
      </c>
      <c r="L8" s="44">
        <v>1877.941</v>
      </c>
      <c r="M8" s="45">
        <f t="shared" si="1"/>
        <v>41.59890572390573</v>
      </c>
      <c r="N8" s="46">
        <v>1630.734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1</v>
      </c>
      <c r="F9" s="51">
        <f t="shared" si="4"/>
        <v>146.787</v>
      </c>
      <c r="G9" s="51">
        <f t="shared" si="4"/>
        <v>145.959</v>
      </c>
      <c r="H9" s="52">
        <f t="shared" si="0"/>
        <v>99.43591734962905</v>
      </c>
      <c r="I9" s="138">
        <f>SUM(N9,S9)</f>
        <v>41.172</v>
      </c>
      <c r="J9" s="139">
        <v>1</v>
      </c>
      <c r="K9" s="51">
        <v>146.787</v>
      </c>
      <c r="L9" s="51">
        <v>145.959</v>
      </c>
      <c r="M9" s="52">
        <f t="shared" si="1"/>
        <v>99.43591734962905</v>
      </c>
      <c r="N9" s="53">
        <v>41.172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9937.75</v>
      </c>
      <c r="F10" s="55">
        <f t="shared" si="4"/>
        <v>9937.75</v>
      </c>
      <c r="G10" s="55">
        <f t="shared" si="4"/>
        <v>5076.55</v>
      </c>
      <c r="H10" s="27">
        <f t="shared" si="0"/>
        <v>51.083494754848935</v>
      </c>
      <c r="I10" s="56">
        <f>SUM(N10,S10)</f>
        <v>5253.1</v>
      </c>
      <c r="J10" s="99">
        <v>3827.8</v>
      </c>
      <c r="K10" s="11">
        <v>3827.8</v>
      </c>
      <c r="L10" s="11">
        <v>1913.9</v>
      </c>
      <c r="M10" s="27">
        <f t="shared" si="1"/>
        <v>50</v>
      </c>
      <c r="N10" s="57">
        <v>2088.4</v>
      </c>
      <c r="O10" s="10">
        <v>6109.95</v>
      </c>
      <c r="P10" s="11">
        <v>6109.95</v>
      </c>
      <c r="Q10" s="11">
        <v>3162.65</v>
      </c>
      <c r="R10" s="27">
        <f t="shared" si="2"/>
        <v>51.76228938043683</v>
      </c>
      <c r="S10" s="57">
        <v>3164.7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14453.150000000001</v>
      </c>
      <c r="F12" s="14">
        <f>SUM(F13,F14,F15,F16,F17,F18,F19,F20,F21,F22,F23,F24)</f>
        <v>14598.937000000002</v>
      </c>
      <c r="G12" s="14">
        <f>SUM(G13,G14,G15,G16,G17,G18,G19,G20,G21,G22,G23,G24)</f>
        <v>6397.582</v>
      </c>
      <c r="H12" s="27">
        <f t="shared" si="0"/>
        <v>43.82224541416954</v>
      </c>
      <c r="I12" s="28">
        <f>SUM(I13,I14,I15,I16,I17,I18,I19,I20,I21,I22,I23,I24)</f>
        <v>5904.237999999999</v>
      </c>
      <c r="J12" s="101">
        <f>SUM(J13:J24)</f>
        <v>8343.2</v>
      </c>
      <c r="K12" s="14">
        <f>SUM(K13,K14,K15,K16,K17,K18,K19,K20,K21,K22,K23,K24)</f>
        <v>8488.987000000001</v>
      </c>
      <c r="L12" s="14">
        <f>SUM(L13,L14,L15,L16,L17,L18,L19,L20,L21,L22,L23,L24)</f>
        <v>3464.5</v>
      </c>
      <c r="M12" s="27">
        <f t="shared" si="1"/>
        <v>40.81170108989446</v>
      </c>
      <c r="N12" s="29">
        <f>SUM(N13,N14,N15,N16,N17,N18,N19,N20,N21,N22,N23,N24)</f>
        <v>3187.341</v>
      </c>
      <c r="O12" s="8">
        <f>SUM(O13,O14,O15,O16,O17,O18,O19,O20,O21,O22,O23,O24)</f>
        <v>6109.95</v>
      </c>
      <c r="P12" s="14">
        <f>SUM(P13,P14,P15,P16,P17,P18,P19,P20,P21,P22,P23,P24)</f>
        <v>6109.95</v>
      </c>
      <c r="Q12" s="14">
        <f>SUM(Q13,Q14,Q15,Q16,Q17,Q18,Q19,Q20,Q21,Q22,Q23,Q24)</f>
        <v>2933.082</v>
      </c>
      <c r="R12" s="27">
        <f t="shared" si="2"/>
        <v>48.00500822428989</v>
      </c>
      <c r="S12" s="29">
        <f>SUM(S13,S14,S15,S16,S17,S18,S19,S20,S21,S22,S23,S24)</f>
        <v>2716.8970000000004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1425.7</v>
      </c>
      <c r="F13" s="55">
        <f t="shared" si="5"/>
        <v>1555.252</v>
      </c>
      <c r="G13" s="55">
        <f t="shared" si="5"/>
        <v>639.669</v>
      </c>
      <c r="H13" s="27">
        <f t="shared" si="0"/>
        <v>41.12960472000679</v>
      </c>
      <c r="I13" s="56">
        <f aca="true" t="shared" si="6" ref="I13:I24">SUM(N13,S13)</f>
        <v>504.413</v>
      </c>
      <c r="J13" s="102">
        <v>1279</v>
      </c>
      <c r="K13" s="55">
        <v>1408.552</v>
      </c>
      <c r="L13" s="55">
        <v>583.091</v>
      </c>
      <c r="M13" s="27">
        <f t="shared" si="1"/>
        <v>41.396483764887634</v>
      </c>
      <c r="N13" s="56">
        <v>461.222</v>
      </c>
      <c r="O13" s="54">
        <v>146.7</v>
      </c>
      <c r="P13" s="55">
        <v>146.7</v>
      </c>
      <c r="Q13" s="55">
        <v>56.578</v>
      </c>
      <c r="R13" s="27">
        <f t="shared" si="2"/>
        <v>38.567143830947515</v>
      </c>
      <c r="S13" s="56">
        <v>43.191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1930</v>
      </c>
      <c r="F14" s="55">
        <f t="shared" si="5"/>
        <v>1930</v>
      </c>
      <c r="G14" s="55">
        <f t="shared" si="5"/>
        <v>1122.824</v>
      </c>
      <c r="H14" s="27">
        <f t="shared" si="0"/>
        <v>58.17740932642488</v>
      </c>
      <c r="I14" s="56">
        <f t="shared" si="6"/>
        <v>913.603</v>
      </c>
      <c r="J14" s="102">
        <v>1930</v>
      </c>
      <c r="K14" s="55">
        <v>1930</v>
      </c>
      <c r="L14" s="55">
        <v>1122.824</v>
      </c>
      <c r="M14" s="27">
        <f t="shared" si="1"/>
        <v>58.17740932642488</v>
      </c>
      <c r="N14" s="56">
        <v>913.603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640</v>
      </c>
      <c r="F16" s="55">
        <f t="shared" si="5"/>
        <v>640</v>
      </c>
      <c r="G16" s="55">
        <f t="shared" si="5"/>
        <v>274.953</v>
      </c>
      <c r="H16" s="27">
        <f t="shared" si="0"/>
        <v>42.961406249999996</v>
      </c>
      <c r="I16" s="56">
        <f t="shared" si="6"/>
        <v>116.006</v>
      </c>
      <c r="J16" s="102">
        <v>640</v>
      </c>
      <c r="K16" s="55">
        <v>640</v>
      </c>
      <c r="L16" s="55">
        <v>274.953</v>
      </c>
      <c r="M16" s="27">
        <f t="shared" si="1"/>
        <v>42.961406249999996</v>
      </c>
      <c r="N16" s="56">
        <v>116.006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152</v>
      </c>
      <c r="F17" s="55">
        <f t="shared" si="5"/>
        <v>152</v>
      </c>
      <c r="G17" s="55">
        <f t="shared" si="5"/>
        <v>17.833</v>
      </c>
      <c r="H17" s="27">
        <f t="shared" si="0"/>
        <v>11.732236842105262</v>
      </c>
      <c r="I17" s="56">
        <f t="shared" si="6"/>
        <v>112.892</v>
      </c>
      <c r="J17" s="100">
        <v>152</v>
      </c>
      <c r="K17" s="55">
        <v>152</v>
      </c>
      <c r="L17" s="55">
        <v>17.833</v>
      </c>
      <c r="M17" s="27">
        <f t="shared" si="1"/>
        <v>11.732236842105262</v>
      </c>
      <c r="N17" s="56">
        <v>112.892</v>
      </c>
      <c r="O17" s="54"/>
      <c r="P17" s="55"/>
      <c r="Q17" s="55"/>
      <c r="R17" s="27" t="e">
        <f t="shared" si="2"/>
        <v>#DIV/0!</v>
      </c>
      <c r="S17" s="56"/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3092.811</v>
      </c>
      <c r="F18" s="55">
        <f t="shared" si="5"/>
        <v>3099.0460000000003</v>
      </c>
      <c r="G18" s="55">
        <f t="shared" si="5"/>
        <v>797.6320000000001</v>
      </c>
      <c r="H18" s="27">
        <f t="shared" si="0"/>
        <v>25.73798517350178</v>
      </c>
      <c r="I18" s="56">
        <f t="shared" si="6"/>
        <v>1061.578</v>
      </c>
      <c r="J18" s="103">
        <v>3084</v>
      </c>
      <c r="K18" s="55">
        <v>3090.235</v>
      </c>
      <c r="L18" s="55">
        <v>788.821</v>
      </c>
      <c r="M18" s="27">
        <f t="shared" si="1"/>
        <v>25.526246385792668</v>
      </c>
      <c r="N18" s="56">
        <v>1012.248</v>
      </c>
      <c r="O18" s="54">
        <v>8.811</v>
      </c>
      <c r="P18" s="55">
        <v>8.811</v>
      </c>
      <c r="Q18" s="55">
        <v>8.811</v>
      </c>
      <c r="R18" s="27">
        <f t="shared" si="2"/>
        <v>100</v>
      </c>
      <c r="S18" s="56">
        <v>49.33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4944</v>
      </c>
      <c r="F19" s="55">
        <f t="shared" si="5"/>
        <v>4954</v>
      </c>
      <c r="G19" s="55">
        <f t="shared" si="5"/>
        <v>2443.051</v>
      </c>
      <c r="H19" s="27">
        <f t="shared" si="0"/>
        <v>49.314715381509885</v>
      </c>
      <c r="I19" s="56">
        <f t="shared" si="6"/>
        <v>2246.907</v>
      </c>
      <c r="J19" s="104">
        <v>570</v>
      </c>
      <c r="K19" s="55">
        <v>580</v>
      </c>
      <c r="L19" s="55">
        <v>292.248</v>
      </c>
      <c r="M19" s="27">
        <f t="shared" si="1"/>
        <v>50.38758620689655</v>
      </c>
      <c r="N19" s="56">
        <v>255.948</v>
      </c>
      <c r="O19" s="54">
        <v>4374</v>
      </c>
      <c r="P19" s="55">
        <v>4374</v>
      </c>
      <c r="Q19" s="55">
        <v>2150.803</v>
      </c>
      <c r="R19" s="27">
        <f t="shared" si="2"/>
        <v>49.17245084590763</v>
      </c>
      <c r="S19" s="56">
        <v>1990.959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1655.597</v>
      </c>
      <c r="F20" s="55">
        <f t="shared" si="5"/>
        <v>1655.597</v>
      </c>
      <c r="G20" s="55">
        <f t="shared" si="5"/>
        <v>761.0400000000001</v>
      </c>
      <c r="H20" s="27">
        <f t="shared" si="0"/>
        <v>45.967708325154014</v>
      </c>
      <c r="I20" s="56">
        <f t="shared" si="6"/>
        <v>675.9540000000001</v>
      </c>
      <c r="J20" s="100">
        <v>165</v>
      </c>
      <c r="K20" s="55">
        <v>165</v>
      </c>
      <c r="L20" s="55">
        <v>89.071</v>
      </c>
      <c r="M20" s="27">
        <f t="shared" si="1"/>
        <v>53.982424242424244</v>
      </c>
      <c r="N20" s="56">
        <v>83.047</v>
      </c>
      <c r="O20" s="54">
        <v>1490.597</v>
      </c>
      <c r="P20" s="55">
        <v>1490.597</v>
      </c>
      <c r="Q20" s="55">
        <v>671.969</v>
      </c>
      <c r="R20" s="27">
        <f t="shared" si="2"/>
        <v>45.08052813738389</v>
      </c>
      <c r="S20" s="56">
        <v>592.907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234.672</v>
      </c>
      <c r="F21" s="55">
        <f t="shared" si="5"/>
        <v>234.672</v>
      </c>
      <c r="G21" s="55">
        <f t="shared" si="5"/>
        <v>107.971</v>
      </c>
      <c r="H21" s="27">
        <f t="shared" si="0"/>
        <v>46.00932365173519</v>
      </c>
      <c r="I21" s="56">
        <f t="shared" si="6"/>
        <v>105.155</v>
      </c>
      <c r="J21" s="100">
        <v>162</v>
      </c>
      <c r="K21" s="55">
        <v>162</v>
      </c>
      <c r="L21" s="55">
        <v>71.635</v>
      </c>
      <c r="M21" s="27">
        <f t="shared" si="1"/>
        <v>44.21913580246914</v>
      </c>
      <c r="N21" s="56">
        <v>72.181</v>
      </c>
      <c r="O21" s="54">
        <v>72.672</v>
      </c>
      <c r="P21" s="55">
        <v>72.672</v>
      </c>
      <c r="Q21" s="55">
        <v>36.336</v>
      </c>
      <c r="R21" s="27">
        <f t="shared" si="2"/>
        <v>50</v>
      </c>
      <c r="S21" s="56">
        <v>32.974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143.17000000000002</v>
      </c>
      <c r="F23" s="55">
        <f t="shared" si="5"/>
        <v>143.17000000000002</v>
      </c>
      <c r="G23" s="55">
        <f t="shared" si="5"/>
        <v>94.15799999999999</v>
      </c>
      <c r="H23" s="27">
        <f t="shared" si="0"/>
        <v>65.76657120905216</v>
      </c>
      <c r="I23" s="56">
        <f t="shared" si="6"/>
        <v>80.766</v>
      </c>
      <c r="J23" s="102">
        <v>126</v>
      </c>
      <c r="K23" s="55">
        <v>126</v>
      </c>
      <c r="L23" s="55">
        <v>85.573</v>
      </c>
      <c r="M23" s="27">
        <f t="shared" si="1"/>
        <v>67.91507936507935</v>
      </c>
      <c r="N23" s="56">
        <v>73.23</v>
      </c>
      <c r="O23" s="54">
        <v>17.17</v>
      </c>
      <c r="P23" s="55">
        <v>17.17</v>
      </c>
      <c r="Q23" s="55">
        <v>8.585</v>
      </c>
      <c r="R23" s="27">
        <f t="shared" si="2"/>
        <v>50</v>
      </c>
      <c r="S23" s="56">
        <v>7.536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235.2</v>
      </c>
      <c r="F24" s="55">
        <f t="shared" si="5"/>
        <v>235.2</v>
      </c>
      <c r="G24" s="55">
        <f t="shared" si="5"/>
        <v>138.451</v>
      </c>
      <c r="H24" s="27">
        <f t="shared" si="0"/>
        <v>58.86522108843537</v>
      </c>
      <c r="I24" s="56">
        <f t="shared" si="6"/>
        <v>86.964</v>
      </c>
      <c r="J24" s="100">
        <v>235.2</v>
      </c>
      <c r="K24" s="55">
        <v>235.2</v>
      </c>
      <c r="L24" s="55">
        <v>138.451</v>
      </c>
      <c r="M24" s="27">
        <f t="shared" si="1"/>
        <v>58.86522108843537</v>
      </c>
      <c r="N24" s="56">
        <v>86.964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-1.8189894035458565E-12</v>
      </c>
      <c r="F25" s="14">
        <f>SUM(F6-F12)</f>
        <v>-1.8189894035458565E-12</v>
      </c>
      <c r="G25" s="14">
        <f>SUM(G6-G12)</f>
        <v>702.8680000000004</v>
      </c>
      <c r="H25" s="27">
        <f t="shared" si="0"/>
        <v>-38640576939583100</v>
      </c>
      <c r="I25" s="28">
        <f>SUM(I6-I12)</f>
        <v>1020.7680000000009</v>
      </c>
      <c r="J25" s="101">
        <f>SUM(J6-J12)</f>
        <v>0</v>
      </c>
      <c r="K25" s="14">
        <f>SUM(K6-K12)</f>
        <v>0</v>
      </c>
      <c r="L25" s="14">
        <f>SUM(L6-L12)</f>
        <v>473.3000000000002</v>
      </c>
      <c r="M25" s="27" t="e">
        <f t="shared" si="1"/>
        <v>#DIV/0!</v>
      </c>
      <c r="N25" s="29">
        <f>SUM(N6-N12)</f>
        <v>572.9650000000001</v>
      </c>
      <c r="O25" s="8">
        <f>SUM(O6-O12)</f>
        <v>0</v>
      </c>
      <c r="P25" s="14">
        <f>SUM(P6-P12)</f>
        <v>0</v>
      </c>
      <c r="Q25" s="14">
        <f>SUM(Q6-Q12)</f>
        <v>229.5680000000002</v>
      </c>
      <c r="R25" s="27" t="e">
        <f t="shared" si="2"/>
        <v>#DIV/0!</v>
      </c>
      <c r="S25" s="29">
        <f>SUM(S6-S12)</f>
        <v>447.80299999999943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16404</v>
      </c>
      <c r="F26" s="113">
        <v>16884</v>
      </c>
      <c r="G26" s="114">
        <v>16333</v>
      </c>
      <c r="H26" s="76">
        <f t="shared" si="0"/>
        <v>96.73655531864486</v>
      </c>
      <c r="I26" s="121">
        <v>15670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20.3</v>
      </c>
      <c r="F27" s="116">
        <v>20.3</v>
      </c>
      <c r="G27" s="117">
        <v>20.3</v>
      </c>
      <c r="H27" s="84">
        <f t="shared" si="0"/>
        <v>100</v>
      </c>
      <c r="I27" s="122">
        <v>22.38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21</v>
      </c>
      <c r="F28" s="119">
        <v>21</v>
      </c>
      <c r="G28" s="120">
        <v>21</v>
      </c>
      <c r="H28" s="93">
        <f t="shared" si="0"/>
        <v>100</v>
      </c>
      <c r="I28" s="123">
        <v>20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05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11111131111111111">
    <tabColor indexed="14"/>
  </sheetPr>
  <dimension ref="A1:X28"/>
  <sheetViews>
    <sheetView zoomScale="120" zoomScaleNormal="120" workbookViewId="0" topLeftCell="G4">
      <selection activeCell="Y1" sqref="Y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20967.2</v>
      </c>
      <c r="F6" s="14">
        <f>SUM(F7,F10)</f>
        <v>21237.769</v>
      </c>
      <c r="G6" s="14">
        <f>SUM(G7,G10)</f>
        <v>11041.630000000001</v>
      </c>
      <c r="H6" s="27">
        <f aca="true" t="shared" si="0" ref="H6:H28">G6/F6*100</f>
        <v>51.99053629409003</v>
      </c>
      <c r="I6" s="28">
        <f>SUM(I7,I10)</f>
        <v>10480.7</v>
      </c>
      <c r="J6" s="97">
        <f>SUM(J7,J10)</f>
        <v>3918.2</v>
      </c>
      <c r="K6" s="14">
        <f>SUM(K7,K10)</f>
        <v>4081.769</v>
      </c>
      <c r="L6" s="14">
        <f>SUM(L7,L10)</f>
        <v>2424.95</v>
      </c>
      <c r="M6" s="27">
        <f aca="true" t="shared" si="1" ref="M6:M25">L6/K6*100</f>
        <v>59.409290432653094</v>
      </c>
      <c r="N6" s="29">
        <f>SUM(N7,N10)</f>
        <v>1977.6999999999998</v>
      </c>
      <c r="O6" s="8">
        <f>SUM(O7,O10)</f>
        <v>17049</v>
      </c>
      <c r="P6" s="14">
        <f>SUM(P7,P10)</f>
        <v>17156</v>
      </c>
      <c r="Q6" s="14">
        <f>SUM(Q7,Q10)</f>
        <v>8616.68</v>
      </c>
      <c r="R6" s="27">
        <f aca="true" t="shared" si="2" ref="R6:R25">Q6/P6*100</f>
        <v>50.225460480298445</v>
      </c>
      <c r="S6" s="29">
        <f>SUM(S7,S10)</f>
        <v>8503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2818.2</v>
      </c>
      <c r="F7" s="35">
        <f>SUM(F8,F9)</f>
        <v>2959.769</v>
      </c>
      <c r="G7" s="35">
        <f>SUM(G8,G9)</f>
        <v>1865.63</v>
      </c>
      <c r="H7" s="36">
        <f t="shared" si="0"/>
        <v>63.03295966678482</v>
      </c>
      <c r="I7" s="37">
        <f>SUM(I8,I9)</f>
        <v>1470.6999999999998</v>
      </c>
      <c r="J7" s="98">
        <f>SUM(J8,J9)</f>
        <v>2818.2</v>
      </c>
      <c r="K7" s="35">
        <f>SUM(K8,K9)</f>
        <v>2959.769</v>
      </c>
      <c r="L7" s="35">
        <f>SUM(L8,L9)</f>
        <v>1853.95</v>
      </c>
      <c r="M7" s="36">
        <f t="shared" si="1"/>
        <v>62.63833427541137</v>
      </c>
      <c r="N7" s="38">
        <f>SUM(N8,N9)</f>
        <v>1470.6999999999998</v>
      </c>
      <c r="O7" s="34">
        <f>SUM(O8,O9)</f>
        <v>0</v>
      </c>
      <c r="P7" s="35">
        <f>SUM(P8,P9)</f>
        <v>0</v>
      </c>
      <c r="Q7" s="35">
        <f>SUM(Q8,Q9)</f>
        <v>11.68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2744.2</v>
      </c>
      <c r="F8" s="44">
        <f t="shared" si="4"/>
        <v>2885.769</v>
      </c>
      <c r="G8" s="44">
        <f t="shared" si="4"/>
        <v>1821.086</v>
      </c>
      <c r="H8" s="45">
        <f t="shared" si="0"/>
        <v>63.1057440841592</v>
      </c>
      <c r="I8" s="46">
        <f>SUM(N8,S8)</f>
        <v>1433.456</v>
      </c>
      <c r="J8" s="139">
        <v>2744.2</v>
      </c>
      <c r="K8" s="44">
        <v>2885.769</v>
      </c>
      <c r="L8" s="44">
        <v>1809.406</v>
      </c>
      <c r="M8" s="45">
        <f t="shared" si="1"/>
        <v>62.7009992830334</v>
      </c>
      <c r="N8" s="46">
        <v>1433.456</v>
      </c>
      <c r="O8" s="43"/>
      <c r="P8" s="44"/>
      <c r="Q8" s="44">
        <v>11.68</v>
      </c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74</v>
      </c>
      <c r="F9" s="51">
        <f t="shared" si="4"/>
        <v>74</v>
      </c>
      <c r="G9" s="51">
        <f t="shared" si="4"/>
        <v>44.544</v>
      </c>
      <c r="H9" s="52">
        <f t="shared" si="0"/>
        <v>60.194594594594584</v>
      </c>
      <c r="I9" s="138">
        <f>SUM(N9,S9)</f>
        <v>37.244</v>
      </c>
      <c r="J9" s="139">
        <v>74</v>
      </c>
      <c r="K9" s="51">
        <v>74</v>
      </c>
      <c r="L9" s="51">
        <v>44.544</v>
      </c>
      <c r="M9" s="52">
        <f t="shared" si="1"/>
        <v>60.194594594594584</v>
      </c>
      <c r="N9" s="53">
        <v>37.244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18149</v>
      </c>
      <c r="F10" s="55">
        <f t="shared" si="4"/>
        <v>18278</v>
      </c>
      <c r="G10" s="55">
        <f t="shared" si="4"/>
        <v>9176</v>
      </c>
      <c r="H10" s="27">
        <f t="shared" si="0"/>
        <v>50.20242914979757</v>
      </c>
      <c r="I10" s="56">
        <f>SUM(N10,S10)</f>
        <v>9010</v>
      </c>
      <c r="J10" s="99">
        <v>1100</v>
      </c>
      <c r="K10" s="11">
        <v>1122</v>
      </c>
      <c r="L10" s="11">
        <v>571</v>
      </c>
      <c r="M10" s="27">
        <f t="shared" si="1"/>
        <v>50.89126559714795</v>
      </c>
      <c r="N10" s="57">
        <v>507</v>
      </c>
      <c r="O10" s="10">
        <v>17049</v>
      </c>
      <c r="P10" s="11">
        <v>17156</v>
      </c>
      <c r="Q10" s="11">
        <v>8605</v>
      </c>
      <c r="R10" s="27">
        <f t="shared" si="2"/>
        <v>50.157379342504086</v>
      </c>
      <c r="S10" s="57">
        <v>8503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20967.2</v>
      </c>
      <c r="F12" s="14">
        <f>SUM(F13,F14,F15,F16,F17,F18,F19,F20,F21,F22,F23,F24)</f>
        <v>21237.769</v>
      </c>
      <c r="G12" s="14">
        <f>SUM(G13,G14,G15,G16,G17,G18,G19,G20,G21,G22,G23,G24)</f>
        <v>9994.409000000001</v>
      </c>
      <c r="H12" s="27">
        <f t="shared" si="0"/>
        <v>47.05959933927147</v>
      </c>
      <c r="I12" s="28">
        <f>SUM(I13,I14,I15,I16,I17,I18,I19,I20,I21,I22,I23,I24)</f>
        <v>9561.884999999998</v>
      </c>
      <c r="J12" s="101">
        <f>SUM(J13:J24)</f>
        <v>3918.2</v>
      </c>
      <c r="K12" s="14">
        <f>SUM(K13,K14,K15,K16,K17,K18,K19,K20,K21,K22,K23,K24)</f>
        <v>4081.7690000000002</v>
      </c>
      <c r="L12" s="14">
        <f>SUM(L13,L14,L15,L16,L17,L18,L19,L20,L21,L22,L23,L24)</f>
        <v>1547.736</v>
      </c>
      <c r="M12" s="27">
        <f t="shared" si="1"/>
        <v>37.91826534034631</v>
      </c>
      <c r="N12" s="29">
        <f>SUM(N13,N14,N15,N16,N17,N18,N19,N20,N21,N22,N23,N24)</f>
        <v>1783.226</v>
      </c>
      <c r="O12" s="8">
        <f>SUM(O13,O14,O15,O16,O17,O18,O19,O20,O21,O22,O23,O24)</f>
        <v>17049</v>
      </c>
      <c r="P12" s="14">
        <f>SUM(P13,P14,P15,P16,P17,P18,P19,P20,P21,P22,P23,P24)</f>
        <v>17156</v>
      </c>
      <c r="Q12" s="14">
        <f>SUM(Q13,Q14,Q15,Q16,Q17,Q18,Q19,Q20,Q21,Q22,Q23,Q24)</f>
        <v>8446.673</v>
      </c>
      <c r="R12" s="27">
        <f t="shared" si="2"/>
        <v>49.23451270692469</v>
      </c>
      <c r="S12" s="29">
        <f>SUM(S13,S14,S15,S16,S17,S18,S19,S20,S21,S22,S23,S24)</f>
        <v>7778.659000000001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895</v>
      </c>
      <c r="F13" s="55">
        <f t="shared" si="5"/>
        <v>904</v>
      </c>
      <c r="G13" s="55">
        <f t="shared" si="5"/>
        <v>388.403</v>
      </c>
      <c r="H13" s="27">
        <f t="shared" si="0"/>
        <v>42.96493362831858</v>
      </c>
      <c r="I13" s="56">
        <f aca="true" t="shared" si="6" ref="I13:I24">SUM(N13,S13)</f>
        <v>441.342</v>
      </c>
      <c r="J13" s="102">
        <v>895</v>
      </c>
      <c r="K13" s="55">
        <v>904</v>
      </c>
      <c r="L13" s="55">
        <v>388.403</v>
      </c>
      <c r="M13" s="27">
        <f t="shared" si="1"/>
        <v>42.96493362831858</v>
      </c>
      <c r="N13" s="56">
        <v>441.342</v>
      </c>
      <c r="O13" s="54"/>
      <c r="P13" s="55"/>
      <c r="Q13" s="55"/>
      <c r="R13" s="27" t="e">
        <f t="shared" si="2"/>
        <v>#DIV/0!</v>
      </c>
      <c r="S13" s="56"/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792</v>
      </c>
      <c r="F14" s="55">
        <f t="shared" si="5"/>
        <v>792</v>
      </c>
      <c r="G14" s="55">
        <f t="shared" si="5"/>
        <v>27.254</v>
      </c>
      <c r="H14" s="27">
        <f t="shared" si="0"/>
        <v>3.4411616161616165</v>
      </c>
      <c r="I14" s="56">
        <f t="shared" si="6"/>
        <v>380.56</v>
      </c>
      <c r="J14" s="102">
        <v>792</v>
      </c>
      <c r="K14" s="55">
        <v>792</v>
      </c>
      <c r="L14" s="55">
        <v>27.254</v>
      </c>
      <c r="M14" s="27">
        <f t="shared" si="1"/>
        <v>3.4411616161616165</v>
      </c>
      <c r="N14" s="56">
        <v>380.56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510</v>
      </c>
      <c r="F16" s="55">
        <f t="shared" si="5"/>
        <v>510</v>
      </c>
      <c r="G16" s="55">
        <f t="shared" si="5"/>
        <v>90.646</v>
      </c>
      <c r="H16" s="27">
        <f t="shared" si="0"/>
        <v>17.773725490196078</v>
      </c>
      <c r="I16" s="56">
        <f t="shared" si="6"/>
        <v>175.375</v>
      </c>
      <c r="J16" s="102">
        <v>510</v>
      </c>
      <c r="K16" s="55">
        <v>510</v>
      </c>
      <c r="L16" s="55">
        <v>90.646</v>
      </c>
      <c r="M16" s="27">
        <f t="shared" si="1"/>
        <v>17.773725490196078</v>
      </c>
      <c r="N16" s="56">
        <v>175.375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50</v>
      </c>
      <c r="F17" s="55">
        <f t="shared" si="5"/>
        <v>50</v>
      </c>
      <c r="G17" s="55">
        <f t="shared" si="5"/>
        <v>14.25</v>
      </c>
      <c r="H17" s="27">
        <f t="shared" si="0"/>
        <v>28.499999999999996</v>
      </c>
      <c r="I17" s="56">
        <f t="shared" si="6"/>
        <v>23.69</v>
      </c>
      <c r="J17" s="100">
        <v>50</v>
      </c>
      <c r="K17" s="55">
        <v>50</v>
      </c>
      <c r="L17" s="55">
        <v>14.25</v>
      </c>
      <c r="M17" s="27">
        <f t="shared" si="1"/>
        <v>28.499999999999996</v>
      </c>
      <c r="N17" s="56">
        <v>23.69</v>
      </c>
      <c r="O17" s="54"/>
      <c r="P17" s="55"/>
      <c r="Q17" s="55"/>
      <c r="R17" s="27" t="e">
        <f t="shared" si="2"/>
        <v>#DIV/0!</v>
      </c>
      <c r="S17" s="56"/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917.2</v>
      </c>
      <c r="F18" s="55">
        <f t="shared" si="5"/>
        <v>1071.769</v>
      </c>
      <c r="G18" s="55">
        <f t="shared" si="5"/>
        <v>749.061</v>
      </c>
      <c r="H18" s="27">
        <f t="shared" si="0"/>
        <v>69.89015356853949</v>
      </c>
      <c r="I18" s="56">
        <f t="shared" si="6"/>
        <v>497.422</v>
      </c>
      <c r="J18" s="103">
        <v>917.2</v>
      </c>
      <c r="K18" s="55">
        <v>1071.769</v>
      </c>
      <c r="L18" s="55">
        <v>749.061</v>
      </c>
      <c r="M18" s="27">
        <f t="shared" si="1"/>
        <v>69.89015356853949</v>
      </c>
      <c r="N18" s="56">
        <v>482.422</v>
      </c>
      <c r="O18" s="54"/>
      <c r="P18" s="55"/>
      <c r="Q18" s="55"/>
      <c r="R18" s="27" t="e">
        <f t="shared" si="2"/>
        <v>#DIV/0!</v>
      </c>
      <c r="S18" s="56">
        <v>15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12447</v>
      </c>
      <c r="F19" s="55">
        <f t="shared" si="5"/>
        <v>12525</v>
      </c>
      <c r="G19" s="55">
        <f t="shared" si="5"/>
        <v>6165.29</v>
      </c>
      <c r="H19" s="27">
        <f t="shared" si="0"/>
        <v>49.22387225548902</v>
      </c>
      <c r="I19" s="56">
        <f t="shared" si="6"/>
        <v>5666.777</v>
      </c>
      <c r="J19" s="104"/>
      <c r="K19" s="55"/>
      <c r="L19" s="55"/>
      <c r="M19" s="27" t="e">
        <f t="shared" si="1"/>
        <v>#DIV/0!</v>
      </c>
      <c r="N19" s="56"/>
      <c r="O19" s="54">
        <v>12447</v>
      </c>
      <c r="P19" s="55">
        <v>12525</v>
      </c>
      <c r="Q19" s="55">
        <v>6165.29</v>
      </c>
      <c r="R19" s="27">
        <f t="shared" si="2"/>
        <v>49.22387225548902</v>
      </c>
      <c r="S19" s="56">
        <v>5666.777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4636.46</v>
      </c>
      <c r="F20" s="55">
        <f t="shared" si="5"/>
        <v>4663.9</v>
      </c>
      <c r="G20" s="55">
        <f t="shared" si="5"/>
        <v>2160.251</v>
      </c>
      <c r="H20" s="27">
        <f t="shared" si="0"/>
        <v>46.31855314222004</v>
      </c>
      <c r="I20" s="56">
        <f t="shared" si="6"/>
        <v>1985.403</v>
      </c>
      <c r="J20" s="100">
        <v>280</v>
      </c>
      <c r="K20" s="55">
        <v>280</v>
      </c>
      <c r="L20" s="55"/>
      <c r="M20" s="27">
        <f t="shared" si="1"/>
        <v>0</v>
      </c>
      <c r="N20" s="56"/>
      <c r="O20" s="54">
        <v>4356.46</v>
      </c>
      <c r="P20" s="55">
        <v>4383.9</v>
      </c>
      <c r="Q20" s="55">
        <v>2160.251</v>
      </c>
      <c r="R20" s="27">
        <f t="shared" si="2"/>
        <v>49.276922375054184</v>
      </c>
      <c r="S20" s="56">
        <v>1985.403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245.54</v>
      </c>
      <c r="F21" s="55">
        <f t="shared" si="5"/>
        <v>247.1</v>
      </c>
      <c r="G21" s="55">
        <f t="shared" si="5"/>
        <v>121.132</v>
      </c>
      <c r="H21" s="27">
        <f t="shared" si="0"/>
        <v>49.021448806151355</v>
      </c>
      <c r="I21" s="56">
        <f t="shared" si="6"/>
        <v>111.479</v>
      </c>
      <c r="J21" s="100"/>
      <c r="K21" s="55"/>
      <c r="L21" s="55"/>
      <c r="M21" s="27" t="e">
        <f t="shared" si="1"/>
        <v>#DIV/0!</v>
      </c>
      <c r="N21" s="56"/>
      <c r="O21" s="54">
        <v>245.54</v>
      </c>
      <c r="P21" s="55">
        <v>247.1</v>
      </c>
      <c r="Q21" s="55">
        <v>121.132</v>
      </c>
      <c r="R21" s="27">
        <f t="shared" si="2"/>
        <v>49.021448806151355</v>
      </c>
      <c r="S21" s="56">
        <v>111.479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330</v>
      </c>
      <c r="F23" s="55">
        <f t="shared" si="5"/>
        <v>330</v>
      </c>
      <c r="G23" s="55">
        <f t="shared" si="5"/>
        <v>206.564</v>
      </c>
      <c r="H23" s="27">
        <f t="shared" si="0"/>
        <v>62.595151515151514</v>
      </c>
      <c r="I23" s="56">
        <f t="shared" si="6"/>
        <v>203.206</v>
      </c>
      <c r="J23" s="102">
        <v>330</v>
      </c>
      <c r="K23" s="55">
        <v>330</v>
      </c>
      <c r="L23" s="55">
        <v>206.564</v>
      </c>
      <c r="M23" s="27">
        <f t="shared" si="1"/>
        <v>62.595151515151514</v>
      </c>
      <c r="N23" s="56">
        <v>203.206</v>
      </c>
      <c r="O23" s="54"/>
      <c r="P23" s="55"/>
      <c r="Q23" s="55"/>
      <c r="R23" s="27" t="e">
        <f t="shared" si="2"/>
        <v>#DIV/0!</v>
      </c>
      <c r="S23" s="56"/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144</v>
      </c>
      <c r="F24" s="55">
        <f t="shared" si="5"/>
        <v>144</v>
      </c>
      <c r="G24" s="55">
        <f t="shared" si="5"/>
        <v>71.558</v>
      </c>
      <c r="H24" s="27">
        <f t="shared" si="0"/>
        <v>49.69305555555556</v>
      </c>
      <c r="I24" s="56">
        <f t="shared" si="6"/>
        <v>76.631</v>
      </c>
      <c r="J24" s="100">
        <v>144</v>
      </c>
      <c r="K24" s="55">
        <v>144</v>
      </c>
      <c r="L24" s="55">
        <v>71.558</v>
      </c>
      <c r="M24" s="27">
        <f t="shared" si="1"/>
        <v>49.69305555555556</v>
      </c>
      <c r="N24" s="56">
        <v>76.631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1047.2209999999995</v>
      </c>
      <c r="H25" s="27" t="e">
        <f t="shared" si="0"/>
        <v>#DIV/0!</v>
      </c>
      <c r="I25" s="28">
        <f>SUM(I6-I12)</f>
        <v>918.8150000000023</v>
      </c>
      <c r="J25" s="101">
        <f>SUM(J6-J12)</f>
        <v>0</v>
      </c>
      <c r="K25" s="14">
        <f>SUM(K6-K12)</f>
        <v>-4.547473508864641E-13</v>
      </c>
      <c r="L25" s="14">
        <f>SUM(L6-L12)</f>
        <v>877.2139999999997</v>
      </c>
      <c r="M25" s="27">
        <f t="shared" si="1"/>
        <v>-1.9290139860957914E+17</v>
      </c>
      <c r="N25" s="29">
        <f>SUM(N6-N12)</f>
        <v>194.4739999999997</v>
      </c>
      <c r="O25" s="8">
        <f>SUM(O6-O12)</f>
        <v>0</v>
      </c>
      <c r="P25" s="14">
        <f>SUM(P6-P12)</f>
        <v>0</v>
      </c>
      <c r="Q25" s="14">
        <f>SUM(Q6-Q12)</f>
        <v>170.0069999999996</v>
      </c>
      <c r="R25" s="27" t="e">
        <f t="shared" si="2"/>
        <v>#DIV/0!</v>
      </c>
      <c r="S25" s="29">
        <f>SUM(S6-S12)</f>
        <v>724.3409999999994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22548</v>
      </c>
      <c r="F26" s="113">
        <v>22653</v>
      </c>
      <c r="G26" s="114">
        <v>22336</v>
      </c>
      <c r="H26" s="76">
        <f t="shared" si="0"/>
        <v>98.60062684854103</v>
      </c>
      <c r="I26" s="121">
        <v>20988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42.38</v>
      </c>
      <c r="F27" s="116">
        <v>42.38</v>
      </c>
      <c r="G27" s="117">
        <v>42.38</v>
      </c>
      <c r="H27" s="84">
        <f t="shared" si="0"/>
        <v>100</v>
      </c>
      <c r="I27" s="122">
        <v>42.3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46</v>
      </c>
      <c r="F28" s="119">
        <v>46</v>
      </c>
      <c r="G28" s="120">
        <v>46</v>
      </c>
      <c r="H28" s="93">
        <f t="shared" si="0"/>
        <v>100</v>
      </c>
      <c r="I28" s="123">
        <v>45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07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111111311111111111">
    <tabColor indexed="14"/>
  </sheetPr>
  <dimension ref="A1:X28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8525</v>
      </c>
      <c r="F6" s="14">
        <f>SUM(F7,F10)</f>
        <v>9765</v>
      </c>
      <c r="G6" s="14">
        <f>SUM(G7,G10)</f>
        <v>5666.143</v>
      </c>
      <c r="H6" s="27">
        <f aca="true" t="shared" si="0" ref="H6:H28">G6/F6*100</f>
        <v>58.02501792114695</v>
      </c>
      <c r="I6" s="28">
        <f>SUM(I7,I10)</f>
        <v>6063.967</v>
      </c>
      <c r="J6" s="97">
        <f>SUM(J7,J10)</f>
        <v>8525</v>
      </c>
      <c r="K6" s="14">
        <f>SUM(K7,K10)</f>
        <v>8785</v>
      </c>
      <c r="L6" s="14">
        <f>SUM(L7,L10)</f>
        <v>4749.623</v>
      </c>
      <c r="M6" s="27">
        <f aca="true" t="shared" si="1" ref="M6:M25">L6/K6*100</f>
        <v>54.065145133750704</v>
      </c>
      <c r="N6" s="29">
        <f>SUM(N7,N10)</f>
        <v>6063.967</v>
      </c>
      <c r="O6" s="8">
        <f>SUM(O7,O10)</f>
        <v>0</v>
      </c>
      <c r="P6" s="14">
        <f>SUM(P7,P10)</f>
        <v>980</v>
      </c>
      <c r="Q6" s="14">
        <f>SUM(Q7,Q10)</f>
        <v>916.52</v>
      </c>
      <c r="R6" s="27">
        <f aca="true" t="shared" si="2" ref="R6:R25">Q6/P6*100</f>
        <v>93.52244897959183</v>
      </c>
      <c r="S6" s="29">
        <f>SUM(S7,S10)</f>
        <v>0</v>
      </c>
      <c r="T6" s="8">
        <f>SUM(T7,T10)</f>
        <v>700</v>
      </c>
      <c r="U6" s="6">
        <f>SUM(U7,U10)</f>
        <v>700</v>
      </c>
      <c r="V6" s="14">
        <f>SUM(V7,V10)</f>
        <v>558.645</v>
      </c>
      <c r="W6" s="27">
        <f aca="true" t="shared" si="3" ref="W6:W25">V6/U6*100</f>
        <v>79.80642857142857</v>
      </c>
      <c r="X6" s="29">
        <f>SUM(X7,X10)</f>
        <v>465.765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3719</v>
      </c>
      <c r="F7" s="35">
        <f>SUM(F8,F9)</f>
        <v>3799</v>
      </c>
      <c r="G7" s="35">
        <f>SUM(G8,G9)</f>
        <v>2233.143</v>
      </c>
      <c r="H7" s="36">
        <f t="shared" si="0"/>
        <v>58.782390102658596</v>
      </c>
      <c r="I7" s="37">
        <f>SUM(I8,I9)</f>
        <v>2445.9669999999996</v>
      </c>
      <c r="J7" s="98">
        <f>SUM(J8,J9)</f>
        <v>3719</v>
      </c>
      <c r="K7" s="35">
        <f>SUM(K8,K9)</f>
        <v>3719</v>
      </c>
      <c r="L7" s="35">
        <f>SUM(L8,L9)</f>
        <v>2216.623</v>
      </c>
      <c r="M7" s="36">
        <f t="shared" si="1"/>
        <v>59.602662005915576</v>
      </c>
      <c r="N7" s="38">
        <f>SUM(N8,N9)</f>
        <v>2445.9669999999996</v>
      </c>
      <c r="O7" s="34">
        <f>SUM(O8,O9)</f>
        <v>0</v>
      </c>
      <c r="P7" s="35">
        <f>SUM(P8,P9)</f>
        <v>80</v>
      </c>
      <c r="Q7" s="35">
        <f>SUM(Q8,Q9)</f>
        <v>16.52</v>
      </c>
      <c r="R7" s="36">
        <f t="shared" si="2"/>
        <v>20.65</v>
      </c>
      <c r="S7" s="38">
        <f>SUM(S8,S9)</f>
        <v>0</v>
      </c>
      <c r="T7" s="34">
        <f>SUM(T8,T9)</f>
        <v>700</v>
      </c>
      <c r="U7" s="105">
        <f>SUM(U8,U9)</f>
        <v>700</v>
      </c>
      <c r="V7" s="35">
        <f>SUM(V8,V9)</f>
        <v>558.645</v>
      </c>
      <c r="W7" s="27">
        <f t="shared" si="3"/>
        <v>79.80642857142857</v>
      </c>
      <c r="X7" s="38">
        <f>SUM(X8,X9)</f>
        <v>465.765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3534</v>
      </c>
      <c r="F8" s="44">
        <f t="shared" si="4"/>
        <v>3614</v>
      </c>
      <c r="G8" s="44">
        <f t="shared" si="4"/>
        <v>2179.359</v>
      </c>
      <c r="H8" s="45">
        <f t="shared" si="0"/>
        <v>60.303237410071944</v>
      </c>
      <c r="I8" s="46">
        <f>SUM(N8,S8)</f>
        <v>2377.593</v>
      </c>
      <c r="J8" s="139">
        <v>3534</v>
      </c>
      <c r="K8" s="44">
        <v>3534</v>
      </c>
      <c r="L8" s="44">
        <v>2162.839</v>
      </c>
      <c r="M8" s="45">
        <f t="shared" si="1"/>
        <v>61.20087719298245</v>
      </c>
      <c r="N8" s="46">
        <v>2377.593</v>
      </c>
      <c r="O8" s="43"/>
      <c r="P8" s="44">
        <v>80</v>
      </c>
      <c r="Q8" s="44">
        <v>16.52</v>
      </c>
      <c r="R8" s="45">
        <f t="shared" si="2"/>
        <v>20.65</v>
      </c>
      <c r="S8" s="46"/>
      <c r="T8" s="43">
        <v>640</v>
      </c>
      <c r="U8" s="106">
        <v>640</v>
      </c>
      <c r="V8" s="44">
        <v>474.92</v>
      </c>
      <c r="W8" s="27">
        <f t="shared" si="3"/>
        <v>74.20625000000001</v>
      </c>
      <c r="X8" s="46">
        <v>406.855</v>
      </c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185</v>
      </c>
      <c r="F9" s="51">
        <f t="shared" si="4"/>
        <v>185</v>
      </c>
      <c r="G9" s="51">
        <f t="shared" si="4"/>
        <v>53.784</v>
      </c>
      <c r="H9" s="52">
        <f t="shared" si="0"/>
        <v>29.072432432432432</v>
      </c>
      <c r="I9" s="138">
        <f>SUM(N9,S9)</f>
        <v>68.374</v>
      </c>
      <c r="J9" s="139">
        <v>185</v>
      </c>
      <c r="K9" s="51">
        <v>185</v>
      </c>
      <c r="L9" s="51">
        <v>53.784</v>
      </c>
      <c r="M9" s="52">
        <f t="shared" si="1"/>
        <v>29.072432432432432</v>
      </c>
      <c r="N9" s="53">
        <v>68.374</v>
      </c>
      <c r="O9" s="50"/>
      <c r="P9" s="51"/>
      <c r="Q9" s="51"/>
      <c r="R9" s="52" t="e">
        <f t="shared" si="2"/>
        <v>#DIV/0!</v>
      </c>
      <c r="S9" s="53"/>
      <c r="T9" s="50">
        <v>60</v>
      </c>
      <c r="U9" s="106">
        <v>60</v>
      </c>
      <c r="V9" s="51">
        <v>83.725</v>
      </c>
      <c r="W9" s="27">
        <f t="shared" si="3"/>
        <v>139.54166666666666</v>
      </c>
      <c r="X9" s="53">
        <v>58.91</v>
      </c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4806</v>
      </c>
      <c r="F10" s="55">
        <f t="shared" si="4"/>
        <v>5966</v>
      </c>
      <c r="G10" s="55">
        <f t="shared" si="4"/>
        <v>3433</v>
      </c>
      <c r="H10" s="27">
        <f t="shared" si="0"/>
        <v>57.54274220583305</v>
      </c>
      <c r="I10" s="56">
        <f>SUM(N10,S10)</f>
        <v>3618</v>
      </c>
      <c r="J10" s="99">
        <v>4806</v>
      </c>
      <c r="K10" s="11">
        <v>5066</v>
      </c>
      <c r="L10" s="11">
        <v>2533</v>
      </c>
      <c r="M10" s="27">
        <f t="shared" si="1"/>
        <v>50</v>
      </c>
      <c r="N10" s="57">
        <v>3618</v>
      </c>
      <c r="O10" s="10"/>
      <c r="P10" s="11">
        <v>900</v>
      </c>
      <c r="Q10" s="11">
        <v>900</v>
      </c>
      <c r="R10" s="27">
        <f t="shared" si="2"/>
        <v>100</v>
      </c>
      <c r="S10" s="57"/>
      <c r="T10" s="10"/>
      <c r="U10" s="107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08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8525</v>
      </c>
      <c r="F12" s="14">
        <f>SUM(F13,F14,F15,F16,F17,F18,F19,F20,F21,F22,F23,F24)</f>
        <v>9765</v>
      </c>
      <c r="G12" s="14">
        <f>SUM(G13,G14,G15,G16,G17,G18,G19,G20,G21,G22,G23,G24)</f>
        <v>4817.329000000001</v>
      </c>
      <c r="H12" s="27">
        <f t="shared" si="0"/>
        <v>49.332606246799806</v>
      </c>
      <c r="I12" s="28">
        <f>SUM(I13,I14,I15,I16,I17,I18,I19,I20,I21,I22,I23,I24)</f>
        <v>4156.915</v>
      </c>
      <c r="J12" s="101">
        <f>SUM(J13:J24)</f>
        <v>8525</v>
      </c>
      <c r="K12" s="14">
        <f>SUM(K13,K14,K15,K16,K17,K18,K19,K20,K21,K22,K23,K24)</f>
        <v>8785</v>
      </c>
      <c r="L12" s="14">
        <f>SUM(L13,L14,L15,L16,L17,L18,L19,L20,L21,L22,L23,L24)</f>
        <v>4471.829000000001</v>
      </c>
      <c r="M12" s="27">
        <f t="shared" si="1"/>
        <v>50.90300512236768</v>
      </c>
      <c r="N12" s="29">
        <f>SUM(N13,N14,N15,N16,N17,N18,N19,N20,N21,N22,N23,N24)</f>
        <v>4156.915</v>
      </c>
      <c r="O12" s="8">
        <f>SUM(O13,O14,O15,O16,O17,O18,O19,O20,O21,O22,O23,O24)</f>
        <v>0</v>
      </c>
      <c r="P12" s="14">
        <f>SUM(P13,P14,P15,P16,P17,P18,P19,P20,P21,P22,P23,P24)</f>
        <v>980</v>
      </c>
      <c r="Q12" s="14">
        <f>SUM(Q13,Q14,Q15,Q16,Q17,Q18,Q19,Q20,Q21,Q22,Q23,Q24)</f>
        <v>345.5</v>
      </c>
      <c r="R12" s="27">
        <f t="shared" si="2"/>
        <v>35.255102040816325</v>
      </c>
      <c r="S12" s="29">
        <f>SUM(S13,S14,S15,S16,S17,S18,S19,S20,S21,S22,S23,S24)</f>
        <v>0</v>
      </c>
      <c r="T12" s="8">
        <f>SUM(T13,T14,T15,T16,T17,T18,T19,T20,T21,T22,T23,T24)</f>
        <v>520</v>
      </c>
      <c r="U12" s="109">
        <f>SUM(U13:U24)</f>
        <v>520</v>
      </c>
      <c r="V12" s="14">
        <f>SUM(V13,V14,V15,V16,V17,V18,V19,V20,V21,V22,V23,V24)</f>
        <v>279.7</v>
      </c>
      <c r="W12" s="27">
        <f t="shared" si="3"/>
        <v>53.78846153846154</v>
      </c>
      <c r="X12" s="57">
        <f>SUM(X13,X14,X15,X16,X17,X18,X19,X20,X21,X22,X23,X24)</f>
        <v>199.60500000000002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370</v>
      </c>
      <c r="F13" s="55">
        <f t="shared" si="5"/>
        <v>420</v>
      </c>
      <c r="G13" s="55">
        <f t="shared" si="5"/>
        <v>116.093</v>
      </c>
      <c r="H13" s="27">
        <f t="shared" si="0"/>
        <v>27.641190476190474</v>
      </c>
      <c r="I13" s="56">
        <f aca="true" t="shared" si="6" ref="I13:I24">SUM(N13,S13)</f>
        <v>107.518</v>
      </c>
      <c r="J13" s="102">
        <v>370</v>
      </c>
      <c r="K13" s="55">
        <v>370</v>
      </c>
      <c r="L13" s="55">
        <v>114.436</v>
      </c>
      <c r="M13" s="27">
        <f t="shared" si="1"/>
        <v>30.92864864864865</v>
      </c>
      <c r="N13" s="56">
        <v>107.518</v>
      </c>
      <c r="O13" s="54"/>
      <c r="P13" s="55">
        <v>50</v>
      </c>
      <c r="Q13" s="55">
        <v>1.657</v>
      </c>
      <c r="R13" s="27">
        <f t="shared" si="2"/>
        <v>3.314</v>
      </c>
      <c r="S13" s="56"/>
      <c r="T13" s="15">
        <v>100</v>
      </c>
      <c r="U13" s="110">
        <v>100</v>
      </c>
      <c r="V13" s="7">
        <v>14.926</v>
      </c>
      <c r="W13" s="27">
        <f t="shared" si="3"/>
        <v>14.926</v>
      </c>
      <c r="X13" s="66">
        <v>8.454</v>
      </c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950</v>
      </c>
      <c r="F14" s="55">
        <f t="shared" si="5"/>
        <v>950</v>
      </c>
      <c r="G14" s="55">
        <f t="shared" si="5"/>
        <v>381.049</v>
      </c>
      <c r="H14" s="27">
        <f t="shared" si="0"/>
        <v>40.11042105263158</v>
      </c>
      <c r="I14" s="56">
        <f t="shared" si="6"/>
        <v>334.181</v>
      </c>
      <c r="J14" s="102">
        <v>950</v>
      </c>
      <c r="K14" s="55">
        <v>950</v>
      </c>
      <c r="L14" s="55">
        <v>381.049</v>
      </c>
      <c r="M14" s="27">
        <f t="shared" si="1"/>
        <v>40.11042105263158</v>
      </c>
      <c r="N14" s="56">
        <v>334.181</v>
      </c>
      <c r="O14" s="54"/>
      <c r="P14" s="55"/>
      <c r="Q14" s="55"/>
      <c r="R14" s="27" t="e">
        <f t="shared" si="2"/>
        <v>#DIV/0!</v>
      </c>
      <c r="S14" s="56"/>
      <c r="T14" s="15">
        <v>70</v>
      </c>
      <c r="U14" s="110">
        <v>70</v>
      </c>
      <c r="V14" s="7">
        <v>38.072</v>
      </c>
      <c r="W14" s="27">
        <f t="shared" si="3"/>
        <v>54.38857142857143</v>
      </c>
      <c r="X14" s="66">
        <v>31.157</v>
      </c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110"/>
      <c r="V15" s="7"/>
      <c r="W15" s="27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80</v>
      </c>
      <c r="F16" s="55">
        <f t="shared" si="5"/>
        <v>80</v>
      </c>
      <c r="G16" s="55">
        <f t="shared" si="5"/>
        <v>52.594</v>
      </c>
      <c r="H16" s="27">
        <f t="shared" si="0"/>
        <v>65.7425</v>
      </c>
      <c r="I16" s="56">
        <f t="shared" si="6"/>
        <v>70.378</v>
      </c>
      <c r="J16" s="102">
        <v>80</v>
      </c>
      <c r="K16" s="55">
        <v>80</v>
      </c>
      <c r="L16" s="55">
        <v>52.594</v>
      </c>
      <c r="M16" s="27">
        <f t="shared" si="1"/>
        <v>65.7425</v>
      </c>
      <c r="N16" s="56">
        <v>70.378</v>
      </c>
      <c r="O16" s="54"/>
      <c r="P16" s="55"/>
      <c r="Q16" s="55"/>
      <c r="R16" s="27" t="e">
        <f t="shared" si="2"/>
        <v>#DIV/0!</v>
      </c>
      <c r="S16" s="56"/>
      <c r="T16" s="15">
        <v>25</v>
      </c>
      <c r="U16" s="110">
        <v>25</v>
      </c>
      <c r="V16" s="7">
        <v>20.977</v>
      </c>
      <c r="W16" s="27">
        <f t="shared" si="3"/>
        <v>83.908</v>
      </c>
      <c r="X16" s="66">
        <v>3.052</v>
      </c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5</v>
      </c>
      <c r="F17" s="55">
        <f t="shared" si="5"/>
        <v>5</v>
      </c>
      <c r="G17" s="55">
        <f t="shared" si="5"/>
        <v>2.633</v>
      </c>
      <c r="H17" s="27">
        <f t="shared" si="0"/>
        <v>52.66</v>
      </c>
      <c r="I17" s="56">
        <f t="shared" si="6"/>
        <v>3.05</v>
      </c>
      <c r="J17" s="100">
        <v>5</v>
      </c>
      <c r="K17" s="55">
        <v>5</v>
      </c>
      <c r="L17" s="55">
        <v>2.633</v>
      </c>
      <c r="M17" s="27">
        <f t="shared" si="1"/>
        <v>52.66</v>
      </c>
      <c r="N17" s="56">
        <v>3.05</v>
      </c>
      <c r="O17" s="54"/>
      <c r="P17" s="55"/>
      <c r="Q17" s="55"/>
      <c r="R17" s="27" t="e">
        <f t="shared" si="2"/>
        <v>#DIV/0!</v>
      </c>
      <c r="S17" s="56"/>
      <c r="T17" s="12"/>
      <c r="U17" s="108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3790</v>
      </c>
      <c r="F18" s="55">
        <f t="shared" si="5"/>
        <v>4680</v>
      </c>
      <c r="G18" s="55">
        <f t="shared" si="5"/>
        <v>2449.49</v>
      </c>
      <c r="H18" s="27">
        <f t="shared" si="0"/>
        <v>52.33952991452991</v>
      </c>
      <c r="I18" s="56">
        <f t="shared" si="6"/>
        <v>2004.073</v>
      </c>
      <c r="J18" s="103">
        <v>3790</v>
      </c>
      <c r="K18" s="55">
        <v>3790</v>
      </c>
      <c r="L18" s="55">
        <v>2123.647</v>
      </c>
      <c r="M18" s="27">
        <f t="shared" si="1"/>
        <v>56.03290237467018</v>
      </c>
      <c r="N18" s="56">
        <v>2004.073</v>
      </c>
      <c r="O18" s="54"/>
      <c r="P18" s="55">
        <v>890</v>
      </c>
      <c r="Q18" s="55">
        <v>325.843</v>
      </c>
      <c r="R18" s="27">
        <f t="shared" si="2"/>
        <v>36.61157303370787</v>
      </c>
      <c r="S18" s="56"/>
      <c r="T18" s="15">
        <v>40</v>
      </c>
      <c r="U18" s="110">
        <v>40</v>
      </c>
      <c r="V18" s="7">
        <v>13.63</v>
      </c>
      <c r="W18" s="27">
        <f t="shared" si="3"/>
        <v>34.075</v>
      </c>
      <c r="X18" s="66">
        <v>12.159</v>
      </c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2230</v>
      </c>
      <c r="F19" s="55">
        <f t="shared" si="5"/>
        <v>2465</v>
      </c>
      <c r="G19" s="55">
        <f t="shared" si="5"/>
        <v>1223.823</v>
      </c>
      <c r="H19" s="27">
        <f t="shared" si="0"/>
        <v>49.64799188640974</v>
      </c>
      <c r="I19" s="56">
        <f t="shared" si="6"/>
        <v>1101.464</v>
      </c>
      <c r="J19" s="104">
        <v>2230</v>
      </c>
      <c r="K19" s="55">
        <v>2425</v>
      </c>
      <c r="L19" s="55">
        <v>1205.823</v>
      </c>
      <c r="M19" s="27">
        <f t="shared" si="1"/>
        <v>49.72465979381443</v>
      </c>
      <c r="N19" s="56">
        <v>1101.464</v>
      </c>
      <c r="O19" s="54"/>
      <c r="P19" s="55">
        <v>40</v>
      </c>
      <c r="Q19" s="55">
        <v>18</v>
      </c>
      <c r="R19" s="27">
        <f t="shared" si="2"/>
        <v>45</v>
      </c>
      <c r="S19" s="56"/>
      <c r="T19" s="16">
        <v>200</v>
      </c>
      <c r="U19" s="111">
        <v>200</v>
      </c>
      <c r="V19" s="17">
        <v>138.815</v>
      </c>
      <c r="W19" s="27">
        <f t="shared" si="3"/>
        <v>69.4075</v>
      </c>
      <c r="X19" s="70">
        <v>98.033</v>
      </c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780</v>
      </c>
      <c r="F20" s="55">
        <f t="shared" si="5"/>
        <v>845</v>
      </c>
      <c r="G20" s="55">
        <f t="shared" si="5"/>
        <v>418.243</v>
      </c>
      <c r="H20" s="27">
        <f t="shared" si="0"/>
        <v>49.49621301775148</v>
      </c>
      <c r="I20" s="56">
        <f t="shared" si="6"/>
        <v>366.769</v>
      </c>
      <c r="J20" s="100">
        <v>780</v>
      </c>
      <c r="K20" s="55">
        <v>845</v>
      </c>
      <c r="L20" s="55">
        <v>418.243</v>
      </c>
      <c r="M20" s="27">
        <f t="shared" si="1"/>
        <v>49.49621301775148</v>
      </c>
      <c r="N20" s="56">
        <v>366.769</v>
      </c>
      <c r="O20" s="54"/>
      <c r="P20" s="55"/>
      <c r="Q20" s="55"/>
      <c r="R20" s="27" t="e">
        <f t="shared" si="2"/>
        <v>#DIV/0!</v>
      </c>
      <c r="S20" s="56"/>
      <c r="T20" s="12">
        <v>70</v>
      </c>
      <c r="U20" s="108">
        <v>70</v>
      </c>
      <c r="V20" s="13">
        <v>44.151</v>
      </c>
      <c r="W20" s="27">
        <f t="shared" si="3"/>
        <v>63.07285714285715</v>
      </c>
      <c r="X20" s="62">
        <v>39.071</v>
      </c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120</v>
      </c>
      <c r="F21" s="55">
        <f t="shared" si="5"/>
        <v>120</v>
      </c>
      <c r="G21" s="55">
        <f t="shared" si="5"/>
        <v>51.397</v>
      </c>
      <c r="H21" s="27">
        <f t="shared" si="0"/>
        <v>42.83083333333334</v>
      </c>
      <c r="I21" s="56">
        <f t="shared" si="6"/>
        <v>49.572</v>
      </c>
      <c r="J21" s="100">
        <v>120</v>
      </c>
      <c r="K21" s="55">
        <v>120</v>
      </c>
      <c r="L21" s="55">
        <v>51.397</v>
      </c>
      <c r="M21" s="27">
        <f t="shared" si="1"/>
        <v>42.83083333333334</v>
      </c>
      <c r="N21" s="56">
        <v>49.572</v>
      </c>
      <c r="O21" s="54"/>
      <c r="P21" s="55"/>
      <c r="Q21" s="55"/>
      <c r="R21" s="27" t="e">
        <f t="shared" si="2"/>
        <v>#DIV/0!</v>
      </c>
      <c r="S21" s="56"/>
      <c r="T21" s="12"/>
      <c r="U21" s="108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2</v>
      </c>
      <c r="F22" s="55">
        <f t="shared" si="5"/>
        <v>2</v>
      </c>
      <c r="G22" s="55">
        <f t="shared" si="5"/>
        <v>0.6</v>
      </c>
      <c r="H22" s="27">
        <f t="shared" si="0"/>
        <v>30</v>
      </c>
      <c r="I22" s="56">
        <f t="shared" si="6"/>
        <v>0.45</v>
      </c>
      <c r="J22" s="100">
        <v>2</v>
      </c>
      <c r="K22" s="55">
        <v>2</v>
      </c>
      <c r="L22" s="55">
        <v>0.6</v>
      </c>
      <c r="M22" s="27">
        <f t="shared" si="1"/>
        <v>30</v>
      </c>
      <c r="N22" s="56">
        <v>0.45</v>
      </c>
      <c r="O22" s="54"/>
      <c r="P22" s="55"/>
      <c r="Q22" s="55"/>
      <c r="R22" s="27" t="e">
        <f t="shared" si="2"/>
        <v>#DIV/0!</v>
      </c>
      <c r="S22" s="56"/>
      <c r="T22" s="12"/>
      <c r="U22" s="108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88</v>
      </c>
      <c r="F23" s="55">
        <f t="shared" si="5"/>
        <v>88</v>
      </c>
      <c r="G23" s="55">
        <f t="shared" si="5"/>
        <v>68.321</v>
      </c>
      <c r="H23" s="27">
        <f t="shared" si="0"/>
        <v>77.63749999999999</v>
      </c>
      <c r="I23" s="56">
        <f t="shared" si="6"/>
        <v>65.455</v>
      </c>
      <c r="J23" s="102">
        <v>88</v>
      </c>
      <c r="K23" s="55">
        <v>88</v>
      </c>
      <c r="L23" s="55">
        <v>68.321</v>
      </c>
      <c r="M23" s="27">
        <f t="shared" si="1"/>
        <v>77.63749999999999</v>
      </c>
      <c r="N23" s="56">
        <v>65.455</v>
      </c>
      <c r="O23" s="54"/>
      <c r="P23" s="55"/>
      <c r="Q23" s="55"/>
      <c r="R23" s="27" t="e">
        <f t="shared" si="2"/>
        <v>#DIV/0!</v>
      </c>
      <c r="S23" s="56"/>
      <c r="T23" s="15">
        <v>10</v>
      </c>
      <c r="U23" s="110">
        <v>10</v>
      </c>
      <c r="V23" s="7">
        <v>5.395</v>
      </c>
      <c r="W23" s="27">
        <f t="shared" si="3"/>
        <v>53.949999999999996</v>
      </c>
      <c r="X23" s="66">
        <v>4.864</v>
      </c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110</v>
      </c>
      <c r="F24" s="55">
        <f t="shared" si="5"/>
        <v>110</v>
      </c>
      <c r="G24" s="55">
        <f t="shared" si="5"/>
        <v>53.086</v>
      </c>
      <c r="H24" s="27">
        <f t="shared" si="0"/>
        <v>48.26</v>
      </c>
      <c r="I24" s="56">
        <f t="shared" si="6"/>
        <v>54.005</v>
      </c>
      <c r="J24" s="100">
        <v>110</v>
      </c>
      <c r="K24" s="55">
        <v>110</v>
      </c>
      <c r="L24" s="55">
        <v>53.086</v>
      </c>
      <c r="M24" s="27">
        <f t="shared" si="1"/>
        <v>48.26</v>
      </c>
      <c r="N24" s="56">
        <v>54.005</v>
      </c>
      <c r="O24" s="54"/>
      <c r="P24" s="55"/>
      <c r="Q24" s="55"/>
      <c r="R24" s="27" t="e">
        <f t="shared" si="2"/>
        <v>#DIV/0!</v>
      </c>
      <c r="S24" s="56"/>
      <c r="T24" s="12">
        <v>5</v>
      </c>
      <c r="U24" s="108">
        <v>5</v>
      </c>
      <c r="V24" s="13">
        <v>3.734</v>
      </c>
      <c r="W24" s="27">
        <f t="shared" si="3"/>
        <v>74.68</v>
      </c>
      <c r="X24" s="62">
        <v>2.815</v>
      </c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848.8139999999994</v>
      </c>
      <c r="H25" s="27" t="e">
        <f t="shared" si="0"/>
        <v>#DIV/0!</v>
      </c>
      <c r="I25" s="28">
        <f>SUM(I6-I12)</f>
        <v>1907.0519999999997</v>
      </c>
      <c r="J25" s="101">
        <f>SUM(J6-J12)</f>
        <v>0</v>
      </c>
      <c r="K25" s="14">
        <f>SUM(K6-K12)</f>
        <v>0</v>
      </c>
      <c r="L25" s="14">
        <f>SUM(L6-L12)</f>
        <v>277.79399999999896</v>
      </c>
      <c r="M25" s="27" t="e">
        <f t="shared" si="1"/>
        <v>#DIV/0!</v>
      </c>
      <c r="N25" s="29">
        <f>SUM(N6-N12)</f>
        <v>1907.0519999999997</v>
      </c>
      <c r="O25" s="8">
        <f>SUM(O6-O12)</f>
        <v>0</v>
      </c>
      <c r="P25" s="14">
        <f>SUM(P6-P12)</f>
        <v>0</v>
      </c>
      <c r="Q25" s="14">
        <f>SUM(Q6-Q12)</f>
        <v>571.02</v>
      </c>
      <c r="R25" s="27" t="e">
        <f t="shared" si="2"/>
        <v>#DIV/0!</v>
      </c>
      <c r="S25" s="29">
        <f>SUM(S6-S12)</f>
        <v>0</v>
      </c>
      <c r="T25" s="8">
        <f>SUM(T6-T12)</f>
        <v>180</v>
      </c>
      <c r="U25" s="109">
        <f>SUM(U6-U12)</f>
        <v>180</v>
      </c>
      <c r="V25" s="14">
        <f>SUM(V6-V12)</f>
        <v>278.945</v>
      </c>
      <c r="W25" s="27">
        <f t="shared" si="3"/>
        <v>154.96944444444443</v>
      </c>
      <c r="X25" s="29">
        <f>SUM(X6-X12)</f>
        <v>266.15999999999997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24">
        <v>17941</v>
      </c>
      <c r="F26" s="113">
        <v>18578</v>
      </c>
      <c r="G26" s="114">
        <v>18672</v>
      </c>
      <c r="H26" s="76">
        <f t="shared" si="0"/>
        <v>100.50597480891376</v>
      </c>
      <c r="I26" s="121">
        <v>17517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25">
        <v>8.5</v>
      </c>
      <c r="F27" s="116">
        <v>8.5</v>
      </c>
      <c r="G27" s="117">
        <v>8.5</v>
      </c>
      <c r="H27" s="84">
        <f t="shared" si="0"/>
        <v>100</v>
      </c>
      <c r="I27" s="122">
        <v>8.5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26">
        <v>10</v>
      </c>
      <c r="F28" s="119">
        <v>10</v>
      </c>
      <c r="G28" s="120">
        <v>10</v>
      </c>
      <c r="H28" s="93">
        <f t="shared" si="0"/>
        <v>100</v>
      </c>
      <c r="I28" s="123">
        <v>10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09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1111113111111111111">
    <tabColor indexed="14"/>
  </sheetPr>
  <dimension ref="A1:X28"/>
  <sheetViews>
    <sheetView zoomScale="120" zoomScaleNormal="120" workbookViewId="0" topLeftCell="A1">
      <selection activeCell="J19" sqref="J19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10034</v>
      </c>
      <c r="F6" s="14">
        <f>SUM(F7,F10)</f>
        <v>11357.367</v>
      </c>
      <c r="G6" s="14">
        <f>SUM(G7,G10)</f>
        <v>7005.313</v>
      </c>
      <c r="H6" s="27">
        <f aca="true" t="shared" si="0" ref="H6:H28">G6/F6*100</f>
        <v>61.6807839352202</v>
      </c>
      <c r="I6" s="28">
        <f>SUM(I7,I10)</f>
        <v>6588.425</v>
      </c>
      <c r="J6" s="97">
        <f>SUM(J7,J10)</f>
        <v>10034</v>
      </c>
      <c r="K6" s="14">
        <f>SUM(K7,K10)</f>
        <v>10787.367</v>
      </c>
      <c r="L6" s="14">
        <f>SUM(L7,L10)</f>
        <v>6435.313</v>
      </c>
      <c r="M6" s="27">
        <f aca="true" t="shared" si="1" ref="M6:M25">L6/K6*100</f>
        <v>59.65601244492748</v>
      </c>
      <c r="N6" s="29">
        <f>SUM(N7,N10)</f>
        <v>6438.425</v>
      </c>
      <c r="O6" s="8">
        <f>SUM(O7,O10)</f>
        <v>0</v>
      </c>
      <c r="P6" s="14">
        <f>SUM(P7,P10)</f>
        <v>570</v>
      </c>
      <c r="Q6" s="14">
        <f>SUM(Q7,Q10)</f>
        <v>570</v>
      </c>
      <c r="R6" s="27">
        <f aca="true" t="shared" si="2" ref="R6:R25">Q6/P6*100</f>
        <v>100</v>
      </c>
      <c r="S6" s="29">
        <f>SUM(S7,S10)</f>
        <v>150</v>
      </c>
      <c r="T6" s="8">
        <f>SUM(T7,T10)</f>
        <v>450</v>
      </c>
      <c r="U6" s="137">
        <f>SUM(U7,U10)</f>
        <v>450</v>
      </c>
      <c r="V6" s="14">
        <f>SUM(V7,V10)</f>
        <v>401.777</v>
      </c>
      <c r="W6" s="27">
        <f aca="true" t="shared" si="3" ref="W6:W25">V6/U6*100</f>
        <v>89.28377777777777</v>
      </c>
      <c r="X6" s="29">
        <f>SUM(X7,X10)</f>
        <v>336.99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4720</v>
      </c>
      <c r="F7" s="35">
        <f>SUM(F8,F9)</f>
        <v>5072.367</v>
      </c>
      <c r="G7" s="35">
        <f>SUM(G8,G9)</f>
        <v>3377.313</v>
      </c>
      <c r="H7" s="36">
        <f t="shared" si="0"/>
        <v>66.58258363403121</v>
      </c>
      <c r="I7" s="133">
        <f>SUM(I8,I9)</f>
        <v>3836.925</v>
      </c>
      <c r="J7" s="134">
        <f>SUM(J8,J9)</f>
        <v>4720</v>
      </c>
      <c r="K7" s="35">
        <f>SUM(K8,K9)</f>
        <v>5072.367</v>
      </c>
      <c r="L7" s="35">
        <f>SUM(L8,L9)</f>
        <v>3377.313</v>
      </c>
      <c r="M7" s="36">
        <f t="shared" si="1"/>
        <v>66.58258363403121</v>
      </c>
      <c r="N7" s="38">
        <f>SUM(N8,N9)</f>
        <v>3836.925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450</v>
      </c>
      <c r="U7" s="134">
        <f>SUM(U8,U9)</f>
        <v>450</v>
      </c>
      <c r="V7" s="35">
        <f>SUM(V8,V9)</f>
        <v>401.777</v>
      </c>
      <c r="W7" s="36">
        <f t="shared" si="3"/>
        <v>89.28377777777777</v>
      </c>
      <c r="X7" s="38">
        <f>SUM(X8,X9)</f>
        <v>336.99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4700</v>
      </c>
      <c r="F8" s="44">
        <f t="shared" si="4"/>
        <v>4700</v>
      </c>
      <c r="G8" s="44">
        <f t="shared" si="4"/>
        <v>3008.103</v>
      </c>
      <c r="H8" s="45">
        <f t="shared" si="0"/>
        <v>64.0021914893617</v>
      </c>
      <c r="I8" s="46">
        <f>SUM(N8,S8)</f>
        <v>3401.677</v>
      </c>
      <c r="J8" s="140">
        <v>4700</v>
      </c>
      <c r="K8" s="44">
        <v>4700</v>
      </c>
      <c r="L8" s="44">
        <v>3008.103</v>
      </c>
      <c r="M8" s="45">
        <f t="shared" si="1"/>
        <v>64.0021914893617</v>
      </c>
      <c r="N8" s="46">
        <v>3401.677</v>
      </c>
      <c r="O8" s="43"/>
      <c r="P8" s="44"/>
      <c r="Q8" s="44"/>
      <c r="R8" s="45" t="e">
        <f t="shared" si="2"/>
        <v>#DIV/0!</v>
      </c>
      <c r="S8" s="46"/>
      <c r="T8" s="43">
        <v>450</v>
      </c>
      <c r="U8" s="135">
        <v>450</v>
      </c>
      <c r="V8" s="44">
        <v>401.777</v>
      </c>
      <c r="W8" s="45">
        <f t="shared" si="3"/>
        <v>89.28377777777777</v>
      </c>
      <c r="X8" s="46">
        <v>336.99</v>
      </c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20</v>
      </c>
      <c r="F9" s="51">
        <f t="shared" si="4"/>
        <v>372.367</v>
      </c>
      <c r="G9" s="51">
        <f t="shared" si="4"/>
        <v>369.21</v>
      </c>
      <c r="H9" s="52">
        <f t="shared" si="0"/>
        <v>99.15218051008814</v>
      </c>
      <c r="I9" s="138">
        <f>SUM(N9,S9)</f>
        <v>435.248</v>
      </c>
      <c r="J9" s="141">
        <v>20</v>
      </c>
      <c r="K9" s="51">
        <v>372.367</v>
      </c>
      <c r="L9" s="51">
        <v>369.21</v>
      </c>
      <c r="M9" s="52">
        <f t="shared" si="1"/>
        <v>99.15218051008814</v>
      </c>
      <c r="N9" s="53">
        <v>435.248</v>
      </c>
      <c r="O9" s="50"/>
      <c r="P9" s="51"/>
      <c r="Q9" s="51"/>
      <c r="R9" s="52" t="e">
        <f t="shared" si="2"/>
        <v>#DIV/0!</v>
      </c>
      <c r="S9" s="53"/>
      <c r="T9" s="50"/>
      <c r="U9" s="135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5314</v>
      </c>
      <c r="F10" s="55">
        <f t="shared" si="4"/>
        <v>6285</v>
      </c>
      <c r="G10" s="55">
        <f t="shared" si="4"/>
        <v>3628</v>
      </c>
      <c r="H10" s="27">
        <f t="shared" si="0"/>
        <v>57.7247414478918</v>
      </c>
      <c r="I10" s="56">
        <f>SUM(N10,S10)</f>
        <v>2751.5</v>
      </c>
      <c r="J10" s="99">
        <v>5314</v>
      </c>
      <c r="K10" s="11">
        <v>5715</v>
      </c>
      <c r="L10" s="11">
        <v>3058</v>
      </c>
      <c r="M10" s="27">
        <f t="shared" si="1"/>
        <v>53.50831146106737</v>
      </c>
      <c r="N10" s="57">
        <v>2601.5</v>
      </c>
      <c r="O10" s="10"/>
      <c r="P10" s="11">
        <v>570</v>
      </c>
      <c r="Q10" s="11">
        <v>570</v>
      </c>
      <c r="R10" s="27">
        <f t="shared" si="2"/>
        <v>100</v>
      </c>
      <c r="S10" s="57">
        <v>150</v>
      </c>
      <c r="T10" s="10"/>
      <c r="U10" s="136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29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10034</v>
      </c>
      <c r="F12" s="14">
        <f>SUM(F13,F14,F15,F16,F17,F18,F19,F20,F21,F22,F23,F24)</f>
        <v>11357.367</v>
      </c>
      <c r="G12" s="14">
        <f>SUM(G13,G14,G15,G16,G17,G18,G19,G20,G21,G22,G23,G24)</f>
        <v>6936.909</v>
      </c>
      <c r="H12" s="27">
        <f t="shared" si="0"/>
        <v>61.078496450805886</v>
      </c>
      <c r="I12" s="28">
        <f>SUM(I13,I14,I15,I16,I17,I18,I19,I20,I21,I22,I23,I24)</f>
        <v>6731.6759999999995</v>
      </c>
      <c r="J12" s="101">
        <f>SUM(J13:J24)</f>
        <v>10034</v>
      </c>
      <c r="K12" s="14">
        <f>SUM(K13,K14,K15,K16,K17,K18,K19,K20,K21,K22,K23,K24)</f>
        <v>10787.367</v>
      </c>
      <c r="L12" s="14">
        <f>SUM(L13,L14,L15,L16,L17,L18,L19,L20,L21,L22,L23,L24)</f>
        <v>6366.909</v>
      </c>
      <c r="M12" s="27">
        <f t="shared" si="1"/>
        <v>59.021900339536046</v>
      </c>
      <c r="N12" s="29">
        <f>SUM(N13,N14,N15,N16,N17,N18,N19,N20,N21,N22,N23,N24)</f>
        <v>6581.6759999999995</v>
      </c>
      <c r="O12" s="8">
        <f>SUM(O13,O14,O15,O16,O17,O18,O19,O20,O21,O22,O23,O24)</f>
        <v>0</v>
      </c>
      <c r="P12" s="14">
        <f>SUM(P13,P14,P15,P16,P17,P18,P19,P20,P21,P22,P23,P24)</f>
        <v>570</v>
      </c>
      <c r="Q12" s="14">
        <f>SUM(Q13,Q14,Q15,Q16,Q17,Q18,Q19,Q20,Q21,Q22,Q23,Q24)</f>
        <v>570</v>
      </c>
      <c r="R12" s="27">
        <f t="shared" si="2"/>
        <v>100</v>
      </c>
      <c r="S12" s="29">
        <f>SUM(S13,S14,S15,S16,S17,S18,S19,S20,S21,S22,S23,S24)</f>
        <v>150</v>
      </c>
      <c r="T12" s="8">
        <f>SUM(T13,T14,T15,T16,T17,T18,T19,T20,T21,T22,T23,T24)</f>
        <v>380</v>
      </c>
      <c r="U12" s="137">
        <f>SUM(U13:U24)</f>
        <v>380</v>
      </c>
      <c r="V12" s="14">
        <f>SUM(V13,V14,V15,V16,V17,V18,V19,V20,V21,V22,V23,V24)</f>
        <v>192.689</v>
      </c>
      <c r="W12" s="27">
        <f t="shared" si="3"/>
        <v>50.707631578947364</v>
      </c>
      <c r="X12" s="57">
        <f>SUM(X13,X14,X15,X16,X17,X18,X19,X20,X21,X22,X23,X24)</f>
        <v>151.584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500</v>
      </c>
      <c r="F13" s="55">
        <f t="shared" si="5"/>
        <v>599.12</v>
      </c>
      <c r="G13" s="55">
        <f t="shared" si="5"/>
        <v>571.091</v>
      </c>
      <c r="H13" s="27">
        <f t="shared" si="0"/>
        <v>95.32163840299106</v>
      </c>
      <c r="I13" s="56">
        <f aca="true" t="shared" si="6" ref="I13:I24">SUM(N13,S13)</f>
        <v>439.26</v>
      </c>
      <c r="J13" s="102">
        <v>500</v>
      </c>
      <c r="K13" s="55">
        <v>589.12</v>
      </c>
      <c r="L13" s="55">
        <v>561.091</v>
      </c>
      <c r="M13" s="27">
        <f t="shared" si="1"/>
        <v>95.24222569255839</v>
      </c>
      <c r="N13" s="56">
        <v>439.26</v>
      </c>
      <c r="O13" s="54"/>
      <c r="P13" s="55">
        <v>10</v>
      </c>
      <c r="Q13" s="55">
        <v>10</v>
      </c>
      <c r="R13" s="27">
        <f t="shared" si="2"/>
        <v>100</v>
      </c>
      <c r="S13" s="56"/>
      <c r="T13" s="15">
        <v>128</v>
      </c>
      <c r="U13" s="127">
        <v>128</v>
      </c>
      <c r="V13" s="7">
        <v>83.808</v>
      </c>
      <c r="W13" s="36">
        <f t="shared" si="3"/>
        <v>65.47500000000001</v>
      </c>
      <c r="X13" s="66">
        <v>53.58</v>
      </c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875</v>
      </c>
      <c r="F14" s="55">
        <f t="shared" si="5"/>
        <v>875</v>
      </c>
      <c r="G14" s="55">
        <f t="shared" si="5"/>
        <v>200.328</v>
      </c>
      <c r="H14" s="27">
        <f t="shared" si="0"/>
        <v>22.894628571428573</v>
      </c>
      <c r="I14" s="56">
        <f t="shared" si="6"/>
        <v>341.371</v>
      </c>
      <c r="J14" s="102">
        <v>875</v>
      </c>
      <c r="K14" s="55">
        <v>875</v>
      </c>
      <c r="L14" s="55">
        <v>200.328</v>
      </c>
      <c r="M14" s="27">
        <f t="shared" si="1"/>
        <v>22.894628571428573</v>
      </c>
      <c r="N14" s="56">
        <v>341.371</v>
      </c>
      <c r="O14" s="54"/>
      <c r="P14" s="55"/>
      <c r="Q14" s="55"/>
      <c r="R14" s="27" t="e">
        <f t="shared" si="2"/>
        <v>#DIV/0!</v>
      </c>
      <c r="S14" s="56"/>
      <c r="T14" s="15">
        <v>30</v>
      </c>
      <c r="U14" s="127">
        <v>30</v>
      </c>
      <c r="V14" s="7">
        <v>6.471</v>
      </c>
      <c r="W14" s="36">
        <f t="shared" si="3"/>
        <v>21.57</v>
      </c>
      <c r="X14" s="66">
        <v>2.811</v>
      </c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8.51</v>
      </c>
      <c r="G15" s="55">
        <f t="shared" si="5"/>
        <v>8.51</v>
      </c>
      <c r="H15" s="27">
        <f t="shared" si="0"/>
        <v>100</v>
      </c>
      <c r="I15" s="56">
        <f t="shared" si="6"/>
        <v>0</v>
      </c>
      <c r="J15" s="102"/>
      <c r="K15" s="55">
        <v>8.51</v>
      </c>
      <c r="L15" s="55">
        <v>8.51</v>
      </c>
      <c r="M15" s="27">
        <f t="shared" si="1"/>
        <v>100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12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60</v>
      </c>
      <c r="F16" s="55">
        <f t="shared" si="5"/>
        <v>60</v>
      </c>
      <c r="G16" s="55">
        <f t="shared" si="5"/>
        <v>33.443</v>
      </c>
      <c r="H16" s="27">
        <f t="shared" si="0"/>
        <v>55.73833333333334</v>
      </c>
      <c r="I16" s="56">
        <f t="shared" si="6"/>
        <v>44.146</v>
      </c>
      <c r="J16" s="102">
        <v>60</v>
      </c>
      <c r="K16" s="55">
        <v>60</v>
      </c>
      <c r="L16" s="55">
        <v>33.443</v>
      </c>
      <c r="M16" s="27">
        <f t="shared" si="1"/>
        <v>55.73833333333334</v>
      </c>
      <c r="N16" s="56">
        <v>44.146</v>
      </c>
      <c r="O16" s="54"/>
      <c r="P16" s="55"/>
      <c r="Q16" s="55"/>
      <c r="R16" s="27" t="e">
        <f t="shared" si="2"/>
        <v>#DIV/0!</v>
      </c>
      <c r="S16" s="56"/>
      <c r="T16" s="15">
        <v>6</v>
      </c>
      <c r="U16" s="127">
        <v>6</v>
      </c>
      <c r="V16" s="7">
        <v>1.861</v>
      </c>
      <c r="W16" s="36">
        <f t="shared" si="3"/>
        <v>31.016666666666666</v>
      </c>
      <c r="X16" s="66">
        <v>2.724</v>
      </c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4</v>
      </c>
      <c r="F17" s="55">
        <f t="shared" si="5"/>
        <v>4</v>
      </c>
      <c r="G17" s="55">
        <f t="shared" si="5"/>
        <v>0</v>
      </c>
      <c r="H17" s="27">
        <f t="shared" si="0"/>
        <v>0</v>
      </c>
      <c r="I17" s="56">
        <f t="shared" si="6"/>
        <v>1.821</v>
      </c>
      <c r="J17" s="100">
        <v>4</v>
      </c>
      <c r="K17" s="55">
        <v>4</v>
      </c>
      <c r="L17" s="55"/>
      <c r="M17" s="27">
        <f t="shared" si="1"/>
        <v>0</v>
      </c>
      <c r="N17" s="56">
        <v>1.821</v>
      </c>
      <c r="O17" s="54"/>
      <c r="P17" s="55"/>
      <c r="Q17" s="55"/>
      <c r="R17" s="27" t="e">
        <f t="shared" si="2"/>
        <v>#DIV/0!</v>
      </c>
      <c r="S17" s="56"/>
      <c r="T17" s="12"/>
      <c r="U17" s="129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3946</v>
      </c>
      <c r="F18" s="55">
        <f t="shared" si="5"/>
        <v>4705.737</v>
      </c>
      <c r="G18" s="55">
        <f t="shared" si="5"/>
        <v>3455.12</v>
      </c>
      <c r="H18" s="27">
        <f t="shared" si="0"/>
        <v>73.4235678704526</v>
      </c>
      <c r="I18" s="56">
        <f t="shared" si="6"/>
        <v>3333.015</v>
      </c>
      <c r="J18" s="103">
        <v>3946</v>
      </c>
      <c r="K18" s="55">
        <v>4200.737</v>
      </c>
      <c r="L18" s="55">
        <v>2950.12</v>
      </c>
      <c r="M18" s="27">
        <f t="shared" si="1"/>
        <v>70.22862892868561</v>
      </c>
      <c r="N18" s="56">
        <v>3183.015</v>
      </c>
      <c r="O18" s="54"/>
      <c r="P18" s="55">
        <v>505</v>
      </c>
      <c r="Q18" s="55">
        <v>505</v>
      </c>
      <c r="R18" s="27">
        <f t="shared" si="2"/>
        <v>100</v>
      </c>
      <c r="S18" s="56">
        <v>150</v>
      </c>
      <c r="T18" s="15">
        <v>68.6</v>
      </c>
      <c r="U18" s="127">
        <v>68.6</v>
      </c>
      <c r="V18" s="7">
        <v>18.329</v>
      </c>
      <c r="W18" s="36">
        <f t="shared" si="3"/>
        <v>26.718658892128282</v>
      </c>
      <c r="X18" s="66">
        <v>17.499</v>
      </c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3205</v>
      </c>
      <c r="F19" s="55">
        <f t="shared" si="5"/>
        <v>3544</v>
      </c>
      <c r="G19" s="55">
        <f t="shared" si="5"/>
        <v>1922.694</v>
      </c>
      <c r="H19" s="27">
        <f t="shared" si="0"/>
        <v>54.252088036117385</v>
      </c>
      <c r="I19" s="56">
        <f t="shared" si="6"/>
        <v>1829.635</v>
      </c>
      <c r="J19" s="104">
        <v>3205</v>
      </c>
      <c r="K19" s="55">
        <v>3489</v>
      </c>
      <c r="L19" s="55">
        <v>1867.694</v>
      </c>
      <c r="M19" s="27">
        <f t="shared" si="1"/>
        <v>53.530925766695326</v>
      </c>
      <c r="N19" s="56">
        <v>1829.635</v>
      </c>
      <c r="O19" s="54"/>
      <c r="P19" s="55">
        <v>55</v>
      </c>
      <c r="Q19" s="55">
        <v>55</v>
      </c>
      <c r="R19" s="27">
        <f t="shared" si="2"/>
        <v>100</v>
      </c>
      <c r="S19" s="56"/>
      <c r="T19" s="16">
        <v>100</v>
      </c>
      <c r="U19" s="131">
        <v>100</v>
      </c>
      <c r="V19" s="17">
        <v>56.357</v>
      </c>
      <c r="W19" s="27">
        <f t="shared" si="3"/>
        <v>56.357</v>
      </c>
      <c r="X19" s="70">
        <v>52.146</v>
      </c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1040</v>
      </c>
      <c r="F20" s="55">
        <f t="shared" si="5"/>
        <v>1157</v>
      </c>
      <c r="G20" s="55">
        <f t="shared" si="5"/>
        <v>528.892</v>
      </c>
      <c r="H20" s="27">
        <f t="shared" si="0"/>
        <v>45.71235955056181</v>
      </c>
      <c r="I20" s="56">
        <f t="shared" si="6"/>
        <v>483.648</v>
      </c>
      <c r="J20" s="100">
        <v>1040</v>
      </c>
      <c r="K20" s="55">
        <v>1157</v>
      </c>
      <c r="L20" s="55">
        <v>528.892</v>
      </c>
      <c r="M20" s="27">
        <f t="shared" si="1"/>
        <v>45.71235955056181</v>
      </c>
      <c r="N20" s="56">
        <v>483.648</v>
      </c>
      <c r="O20" s="54"/>
      <c r="P20" s="55"/>
      <c r="Q20" s="55"/>
      <c r="R20" s="27" t="e">
        <f t="shared" si="2"/>
        <v>#DIV/0!</v>
      </c>
      <c r="S20" s="56"/>
      <c r="T20" s="12">
        <v>35</v>
      </c>
      <c r="U20" s="129">
        <v>35</v>
      </c>
      <c r="V20" s="13">
        <v>20.135</v>
      </c>
      <c r="W20" s="27">
        <f t="shared" si="3"/>
        <v>57.52857142857143</v>
      </c>
      <c r="X20" s="62">
        <v>18.227</v>
      </c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110</v>
      </c>
      <c r="F21" s="55">
        <f t="shared" si="5"/>
        <v>110</v>
      </c>
      <c r="G21" s="55">
        <f t="shared" si="5"/>
        <v>63.37</v>
      </c>
      <c r="H21" s="27">
        <f t="shared" si="0"/>
        <v>57.60909090909091</v>
      </c>
      <c r="I21" s="56">
        <f t="shared" si="6"/>
        <v>65.066</v>
      </c>
      <c r="J21" s="100">
        <v>110</v>
      </c>
      <c r="K21" s="55">
        <v>110</v>
      </c>
      <c r="L21" s="55">
        <v>63.37</v>
      </c>
      <c r="M21" s="27">
        <f t="shared" si="1"/>
        <v>57.60909090909091</v>
      </c>
      <c r="N21" s="56">
        <v>65.066</v>
      </c>
      <c r="O21" s="54"/>
      <c r="P21" s="55"/>
      <c r="Q21" s="55"/>
      <c r="R21" s="27" t="e">
        <f t="shared" si="2"/>
        <v>#DIV/0!</v>
      </c>
      <c r="S21" s="56"/>
      <c r="T21" s="12"/>
      <c r="U21" s="129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>
        <v>2.4</v>
      </c>
      <c r="U22" s="129">
        <v>2.4</v>
      </c>
      <c r="V22" s="13">
        <v>2.4</v>
      </c>
      <c r="W22" s="27">
        <f t="shared" si="3"/>
        <v>100</v>
      </c>
      <c r="X22" s="62">
        <v>2.4</v>
      </c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100</v>
      </c>
      <c r="F23" s="55">
        <f t="shared" si="5"/>
        <v>100</v>
      </c>
      <c r="G23" s="55">
        <f t="shared" si="5"/>
        <v>54.716</v>
      </c>
      <c r="H23" s="27">
        <f t="shared" si="0"/>
        <v>54.716</v>
      </c>
      <c r="I23" s="56">
        <f t="shared" si="6"/>
        <v>57.843</v>
      </c>
      <c r="J23" s="102">
        <v>100</v>
      </c>
      <c r="K23" s="55">
        <v>100</v>
      </c>
      <c r="L23" s="55">
        <v>54.716</v>
      </c>
      <c r="M23" s="27">
        <f t="shared" si="1"/>
        <v>54.716</v>
      </c>
      <c r="N23" s="56">
        <v>57.843</v>
      </c>
      <c r="O23" s="54"/>
      <c r="P23" s="55"/>
      <c r="Q23" s="55"/>
      <c r="R23" s="27" t="e">
        <f t="shared" si="2"/>
        <v>#DIV/0!</v>
      </c>
      <c r="S23" s="56"/>
      <c r="T23" s="15">
        <v>4</v>
      </c>
      <c r="U23" s="127">
        <v>4</v>
      </c>
      <c r="V23" s="7">
        <v>1.557</v>
      </c>
      <c r="W23" s="36">
        <f t="shared" si="3"/>
        <v>38.925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194</v>
      </c>
      <c r="F24" s="55">
        <f t="shared" si="5"/>
        <v>194</v>
      </c>
      <c r="G24" s="55">
        <f t="shared" si="5"/>
        <v>98.745</v>
      </c>
      <c r="H24" s="27">
        <f t="shared" si="0"/>
        <v>50.899484536082475</v>
      </c>
      <c r="I24" s="56">
        <f t="shared" si="6"/>
        <v>135.871</v>
      </c>
      <c r="J24" s="100">
        <v>194</v>
      </c>
      <c r="K24" s="55">
        <v>194</v>
      </c>
      <c r="L24" s="55">
        <v>98.745</v>
      </c>
      <c r="M24" s="27">
        <f t="shared" si="1"/>
        <v>50.899484536082475</v>
      </c>
      <c r="N24" s="56">
        <v>135.871</v>
      </c>
      <c r="O24" s="54"/>
      <c r="P24" s="55"/>
      <c r="Q24" s="55"/>
      <c r="R24" s="27" t="e">
        <f t="shared" si="2"/>
        <v>#DIV/0!</v>
      </c>
      <c r="S24" s="56"/>
      <c r="T24" s="12">
        <v>6</v>
      </c>
      <c r="U24" s="129">
        <v>6</v>
      </c>
      <c r="V24" s="13">
        <v>1.771</v>
      </c>
      <c r="W24" s="27">
        <f t="shared" si="3"/>
        <v>29.516666666666662</v>
      </c>
      <c r="X24" s="62">
        <v>2.197</v>
      </c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68.40400000000045</v>
      </c>
      <c r="H25" s="27" t="e">
        <f t="shared" si="0"/>
        <v>#DIV/0!</v>
      </c>
      <c r="I25" s="28">
        <f>SUM(I6-I12)</f>
        <v>-143.2509999999993</v>
      </c>
      <c r="J25" s="101">
        <f>SUM(J6-J12)</f>
        <v>0</v>
      </c>
      <c r="K25" s="14">
        <f>SUM(K6-K12)</f>
        <v>0</v>
      </c>
      <c r="L25" s="14">
        <f>SUM(L6-L12)</f>
        <v>68.40400000000045</v>
      </c>
      <c r="M25" s="27" t="e">
        <f t="shared" si="1"/>
        <v>#DIV/0!</v>
      </c>
      <c r="N25" s="29">
        <f>SUM(N6-N12)</f>
        <v>-143.2509999999993</v>
      </c>
      <c r="O25" s="8">
        <f>SUM(O6-O12)</f>
        <v>0</v>
      </c>
      <c r="P25" s="14">
        <f>SUM(P6-P12)</f>
        <v>0</v>
      </c>
      <c r="Q25" s="14">
        <f>SUM(Q6-Q12)</f>
        <v>0</v>
      </c>
      <c r="R25" s="27" t="e">
        <f t="shared" si="2"/>
        <v>#DIV/0!</v>
      </c>
      <c r="S25" s="29">
        <f>SUM(S6-S12)</f>
        <v>0</v>
      </c>
      <c r="T25" s="8">
        <f>SUM(T6-T12)</f>
        <v>70</v>
      </c>
      <c r="U25" s="137">
        <f>SUM(U6-U12)</f>
        <v>70</v>
      </c>
      <c r="V25" s="14">
        <f>SUM(V6-V12)</f>
        <v>209.088</v>
      </c>
      <c r="W25" s="27">
        <f t="shared" si="3"/>
        <v>298.69714285714286</v>
      </c>
      <c r="X25" s="29">
        <f>SUM(X6-X12)</f>
        <v>185.406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24">
        <v>17045</v>
      </c>
      <c r="F26" s="113">
        <v>17817</v>
      </c>
      <c r="G26" s="114">
        <v>17119</v>
      </c>
      <c r="H26" s="76">
        <f t="shared" si="0"/>
        <v>96.08239321995846</v>
      </c>
      <c r="I26" s="121">
        <v>16692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8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25">
        <v>11</v>
      </c>
      <c r="F27" s="116">
        <v>11</v>
      </c>
      <c r="G27" s="117">
        <v>11</v>
      </c>
      <c r="H27" s="84">
        <f t="shared" si="0"/>
        <v>100</v>
      </c>
      <c r="I27" s="122">
        <v>11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6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26">
        <v>11</v>
      </c>
      <c r="F28" s="119">
        <v>11</v>
      </c>
      <c r="G28" s="120">
        <v>11</v>
      </c>
      <c r="H28" s="93">
        <f t="shared" si="0"/>
        <v>100</v>
      </c>
      <c r="I28" s="123">
        <v>11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5"/>
      <c r="V28" s="95"/>
      <c r="W28" s="95"/>
      <c r="X28" s="96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11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11111311111111112">
    <tabColor indexed="14"/>
  </sheetPr>
  <dimension ref="A1:X28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9905.766</v>
      </c>
      <c r="F6" s="14">
        <f>SUM(F7,F10)</f>
        <v>10286.065999999999</v>
      </c>
      <c r="G6" s="14">
        <f>SUM(G7,G10)</f>
        <v>5330.355</v>
      </c>
      <c r="H6" s="27">
        <f aca="true" t="shared" si="0" ref="H6:H28">G6/F6*100</f>
        <v>51.821123838793184</v>
      </c>
      <c r="I6" s="28">
        <f>SUM(I7,I10)</f>
        <v>5184.209</v>
      </c>
      <c r="J6" s="97">
        <f>SUM(J7,J10)</f>
        <v>7955</v>
      </c>
      <c r="K6" s="14">
        <f>SUM(K7,K10)</f>
        <v>8335.3</v>
      </c>
      <c r="L6" s="14">
        <f>SUM(L7,L10)</f>
        <v>4356.355</v>
      </c>
      <c r="M6" s="27">
        <f aca="true" t="shared" si="1" ref="M6:M25">L6/K6*100</f>
        <v>52.2639257135316</v>
      </c>
      <c r="N6" s="29">
        <f>SUM(N7,N10)</f>
        <v>4200.209</v>
      </c>
      <c r="O6" s="8">
        <f>SUM(O7,O10)</f>
        <v>1950.766</v>
      </c>
      <c r="P6" s="14">
        <f>SUM(P7,P10)</f>
        <v>1950.766</v>
      </c>
      <c r="Q6" s="14">
        <f>SUM(Q7,Q10)</f>
        <v>974</v>
      </c>
      <c r="R6" s="27">
        <f aca="true" t="shared" si="2" ref="R6:R25">Q6/P6*100</f>
        <v>49.92910477217667</v>
      </c>
      <c r="S6" s="29">
        <f>SUM(S7,S10)</f>
        <v>984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650</v>
      </c>
      <c r="F7" s="35">
        <f>SUM(F8,F9)</f>
        <v>659.3</v>
      </c>
      <c r="G7" s="35">
        <f>SUM(G8,G9)</f>
        <v>332.855</v>
      </c>
      <c r="H7" s="36">
        <f t="shared" si="0"/>
        <v>50.48612164416806</v>
      </c>
      <c r="I7" s="37">
        <f>SUM(I8,I9)</f>
        <v>370.315</v>
      </c>
      <c r="J7" s="98">
        <f>SUM(J8,J9)</f>
        <v>650</v>
      </c>
      <c r="K7" s="35">
        <f>SUM(K8,K9)</f>
        <v>659.3</v>
      </c>
      <c r="L7" s="35">
        <f>SUM(L8,L9)</f>
        <v>332.855</v>
      </c>
      <c r="M7" s="36">
        <f t="shared" si="1"/>
        <v>50.48612164416806</v>
      </c>
      <c r="N7" s="38">
        <f>SUM(N8,N9)</f>
        <v>370.315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650</v>
      </c>
      <c r="F8" s="44">
        <f t="shared" si="4"/>
        <v>650</v>
      </c>
      <c r="G8" s="44">
        <f t="shared" si="4"/>
        <v>323.314</v>
      </c>
      <c r="H8" s="45">
        <f t="shared" si="0"/>
        <v>49.74061538461539</v>
      </c>
      <c r="I8" s="46">
        <f>SUM(N8,S8)</f>
        <v>356.984</v>
      </c>
      <c r="J8" s="139">
        <v>650</v>
      </c>
      <c r="K8" s="44">
        <v>650</v>
      </c>
      <c r="L8" s="44">
        <v>323.314</v>
      </c>
      <c r="M8" s="45">
        <f t="shared" si="1"/>
        <v>49.74061538461539</v>
      </c>
      <c r="N8" s="46">
        <v>356.984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0</v>
      </c>
      <c r="F9" s="51">
        <f t="shared" si="4"/>
        <v>9.3</v>
      </c>
      <c r="G9" s="51">
        <f t="shared" si="4"/>
        <v>9.541</v>
      </c>
      <c r="H9" s="52">
        <f t="shared" si="0"/>
        <v>102.59139784946237</v>
      </c>
      <c r="I9" s="138">
        <f>SUM(N9,S9)</f>
        <v>13.331</v>
      </c>
      <c r="J9" s="139"/>
      <c r="K9" s="51">
        <v>9.3</v>
      </c>
      <c r="L9" s="51">
        <v>9.541</v>
      </c>
      <c r="M9" s="52">
        <f t="shared" si="1"/>
        <v>102.59139784946237</v>
      </c>
      <c r="N9" s="53">
        <v>13.331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9255.766</v>
      </c>
      <c r="F10" s="55">
        <f t="shared" si="4"/>
        <v>9626.766</v>
      </c>
      <c r="G10" s="55">
        <f t="shared" si="4"/>
        <v>4997.5</v>
      </c>
      <c r="H10" s="27">
        <f t="shared" si="0"/>
        <v>51.91255297988961</v>
      </c>
      <c r="I10" s="56">
        <f>SUM(N10,S10)</f>
        <v>4813.894</v>
      </c>
      <c r="J10" s="99">
        <v>7305</v>
      </c>
      <c r="K10" s="11">
        <v>7676</v>
      </c>
      <c r="L10" s="11">
        <v>4023.5</v>
      </c>
      <c r="M10" s="27">
        <f t="shared" si="1"/>
        <v>52.416623241271495</v>
      </c>
      <c r="N10" s="57">
        <v>3829.894</v>
      </c>
      <c r="O10" s="10">
        <v>1950.766</v>
      </c>
      <c r="P10" s="11">
        <v>1950.766</v>
      </c>
      <c r="Q10" s="11">
        <v>974</v>
      </c>
      <c r="R10" s="27">
        <f t="shared" si="2"/>
        <v>49.92910477217667</v>
      </c>
      <c r="S10" s="57">
        <v>984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9905.766</v>
      </c>
      <c r="F12" s="14">
        <f>SUM(F13,F14,F15,F16,F17,F18,F19,F20,F21,F22,F23,F24)</f>
        <v>10286.066</v>
      </c>
      <c r="G12" s="14">
        <f>SUM(G13,G14,G15,G16,G17,G18,G19,G20,G21,G22,G23,G24)</f>
        <v>4859.65</v>
      </c>
      <c r="H12" s="27">
        <f t="shared" si="0"/>
        <v>47.244981706319976</v>
      </c>
      <c r="I12" s="28">
        <f>SUM(I13,I14,I15,I16,I17,I18,I19,I20,I21,I22,I23,I24)</f>
        <v>4670.917</v>
      </c>
      <c r="J12" s="101">
        <f>SUM(J13:J24)</f>
        <v>7955</v>
      </c>
      <c r="K12" s="14">
        <f>SUM(K13,K14,K15,K16,K17,K18,K19,K20,K21,K22,K23,K24)</f>
        <v>8335.3</v>
      </c>
      <c r="L12" s="14">
        <f>SUM(L13,L14,L15,L16,L17,L18,L19,L20,L21,L22,L23,L24)</f>
        <v>3952.36</v>
      </c>
      <c r="M12" s="27">
        <f t="shared" si="1"/>
        <v>47.41712955742445</v>
      </c>
      <c r="N12" s="29">
        <f>SUM(N13,N14,N15,N16,N17,N18,N19,N20,N21,N22,N23,N24)</f>
        <v>3883.838</v>
      </c>
      <c r="O12" s="8">
        <f>SUM(O13,O14,O15,O16,O17,O18,O19,O20,O21,O22,O23,O24)</f>
        <v>1950.766</v>
      </c>
      <c r="P12" s="14">
        <f>SUM(P13,P14,P15,P16,P17,P18,P19,P20,P21,P22,P23,P24)</f>
        <v>1950.766</v>
      </c>
      <c r="Q12" s="14">
        <f>SUM(Q13,Q14,Q15,Q16,Q17,Q18,Q19,Q20,Q21,Q22,Q23,Q24)</f>
        <v>907.29</v>
      </c>
      <c r="R12" s="27">
        <f t="shared" si="2"/>
        <v>46.50942245251352</v>
      </c>
      <c r="S12" s="29">
        <f>SUM(S13,S14,S15,S16,S17,S18,S19,S20,S21,S22,S23,S24)</f>
        <v>787.0790000000001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1946.766</v>
      </c>
      <c r="F13" s="55">
        <f t="shared" si="5"/>
        <v>2074.766</v>
      </c>
      <c r="G13" s="55">
        <f t="shared" si="5"/>
        <v>925.0799999999999</v>
      </c>
      <c r="H13" s="27">
        <f t="shared" si="0"/>
        <v>44.587196821231885</v>
      </c>
      <c r="I13" s="56">
        <f aca="true" t="shared" si="6" ref="I13:I24">SUM(N13,S13)</f>
        <v>846.229</v>
      </c>
      <c r="J13" s="102">
        <v>1344</v>
      </c>
      <c r="K13" s="55">
        <v>1472</v>
      </c>
      <c r="L13" s="55">
        <v>637.947</v>
      </c>
      <c r="M13" s="27">
        <f t="shared" si="1"/>
        <v>43.338790760869564</v>
      </c>
      <c r="N13" s="56">
        <v>635.919</v>
      </c>
      <c r="O13" s="54">
        <v>602.766</v>
      </c>
      <c r="P13" s="55">
        <v>602.766</v>
      </c>
      <c r="Q13" s="55">
        <v>287.133</v>
      </c>
      <c r="R13" s="27">
        <f t="shared" si="2"/>
        <v>47.63589850787868</v>
      </c>
      <c r="S13" s="56">
        <v>210.31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268</v>
      </c>
      <c r="F14" s="55">
        <f t="shared" si="5"/>
        <v>268</v>
      </c>
      <c r="G14" s="55">
        <f t="shared" si="5"/>
        <v>78.307</v>
      </c>
      <c r="H14" s="27">
        <f t="shared" si="0"/>
        <v>29.21902985074627</v>
      </c>
      <c r="I14" s="56">
        <f t="shared" si="6"/>
        <v>54.124</v>
      </c>
      <c r="J14" s="102">
        <v>263</v>
      </c>
      <c r="K14" s="55">
        <v>263</v>
      </c>
      <c r="L14" s="55">
        <v>78.307</v>
      </c>
      <c r="M14" s="27">
        <f t="shared" si="1"/>
        <v>29.7745247148289</v>
      </c>
      <c r="N14" s="56">
        <v>54.124</v>
      </c>
      <c r="O14" s="54">
        <v>5</v>
      </c>
      <c r="P14" s="55">
        <v>5</v>
      </c>
      <c r="Q14" s="55"/>
      <c r="R14" s="27">
        <f t="shared" si="2"/>
        <v>0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30</v>
      </c>
      <c r="F16" s="55">
        <f t="shared" si="5"/>
        <v>39.3</v>
      </c>
      <c r="G16" s="55">
        <f t="shared" si="5"/>
        <v>11.506</v>
      </c>
      <c r="H16" s="27">
        <f t="shared" si="0"/>
        <v>29.27735368956743</v>
      </c>
      <c r="I16" s="56">
        <f t="shared" si="6"/>
        <v>20.18</v>
      </c>
      <c r="J16" s="102">
        <v>25</v>
      </c>
      <c r="K16" s="55">
        <v>34.3</v>
      </c>
      <c r="L16" s="55">
        <v>11.506</v>
      </c>
      <c r="M16" s="27">
        <f t="shared" si="1"/>
        <v>33.54518950437318</v>
      </c>
      <c r="N16" s="56">
        <v>20.18</v>
      </c>
      <c r="O16" s="54">
        <v>5</v>
      </c>
      <c r="P16" s="55">
        <v>5</v>
      </c>
      <c r="Q16" s="55"/>
      <c r="R16" s="27">
        <f t="shared" si="2"/>
        <v>0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32</v>
      </c>
      <c r="F17" s="55">
        <f t="shared" si="5"/>
        <v>32</v>
      </c>
      <c r="G17" s="55">
        <f t="shared" si="5"/>
        <v>13.84</v>
      </c>
      <c r="H17" s="27">
        <f t="shared" si="0"/>
        <v>43.25</v>
      </c>
      <c r="I17" s="56">
        <f t="shared" si="6"/>
        <v>11.114</v>
      </c>
      <c r="J17" s="100">
        <v>20</v>
      </c>
      <c r="K17" s="55">
        <v>20</v>
      </c>
      <c r="L17" s="55">
        <v>7.246</v>
      </c>
      <c r="M17" s="27">
        <f t="shared" si="1"/>
        <v>36.230000000000004</v>
      </c>
      <c r="N17" s="56">
        <v>5.695</v>
      </c>
      <c r="O17" s="54">
        <v>12</v>
      </c>
      <c r="P17" s="55">
        <v>12</v>
      </c>
      <c r="Q17" s="55">
        <v>6.594</v>
      </c>
      <c r="R17" s="27">
        <f t="shared" si="2"/>
        <v>54.949999999999996</v>
      </c>
      <c r="S17" s="56">
        <v>5.419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586</v>
      </c>
      <c r="F18" s="55">
        <f t="shared" si="5"/>
        <v>586</v>
      </c>
      <c r="G18" s="55">
        <f t="shared" si="5"/>
        <v>202.933</v>
      </c>
      <c r="H18" s="27">
        <f t="shared" si="0"/>
        <v>34.630204778157</v>
      </c>
      <c r="I18" s="56">
        <f t="shared" si="6"/>
        <v>377.114</v>
      </c>
      <c r="J18" s="103">
        <v>506</v>
      </c>
      <c r="K18" s="55">
        <v>506</v>
      </c>
      <c r="L18" s="55">
        <v>184.25</v>
      </c>
      <c r="M18" s="27">
        <f t="shared" si="1"/>
        <v>36.41304347826087</v>
      </c>
      <c r="N18" s="56">
        <v>339.871</v>
      </c>
      <c r="O18" s="54">
        <v>80</v>
      </c>
      <c r="P18" s="55">
        <v>80</v>
      </c>
      <c r="Q18" s="55">
        <v>18.683</v>
      </c>
      <c r="R18" s="27">
        <f t="shared" si="2"/>
        <v>23.35375</v>
      </c>
      <c r="S18" s="56">
        <v>37.243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4856</v>
      </c>
      <c r="F19" s="55">
        <f t="shared" si="5"/>
        <v>5023</v>
      </c>
      <c r="G19" s="55">
        <f t="shared" si="5"/>
        <v>2480.225</v>
      </c>
      <c r="H19" s="27">
        <f t="shared" si="0"/>
        <v>49.37736412502488</v>
      </c>
      <c r="I19" s="56">
        <f t="shared" si="6"/>
        <v>2226.125</v>
      </c>
      <c r="J19" s="104">
        <v>3956</v>
      </c>
      <c r="K19" s="55">
        <v>4123</v>
      </c>
      <c r="L19" s="55">
        <v>2044.541</v>
      </c>
      <c r="M19" s="27">
        <f t="shared" si="1"/>
        <v>49.58867329614358</v>
      </c>
      <c r="N19" s="56">
        <v>1835.132</v>
      </c>
      <c r="O19" s="54">
        <v>900</v>
      </c>
      <c r="P19" s="55">
        <v>900</v>
      </c>
      <c r="Q19" s="55">
        <v>435.684</v>
      </c>
      <c r="R19" s="27">
        <f t="shared" si="2"/>
        <v>48.409333333333336</v>
      </c>
      <c r="S19" s="56">
        <v>390.993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1701</v>
      </c>
      <c r="F20" s="55">
        <f t="shared" si="5"/>
        <v>1773</v>
      </c>
      <c r="G20" s="55">
        <f t="shared" si="5"/>
        <v>868.2379999999999</v>
      </c>
      <c r="H20" s="27">
        <f t="shared" si="0"/>
        <v>48.969994359842076</v>
      </c>
      <c r="I20" s="56">
        <f t="shared" si="6"/>
        <v>779.143</v>
      </c>
      <c r="J20" s="100">
        <v>1386</v>
      </c>
      <c r="K20" s="55">
        <v>1458</v>
      </c>
      <c r="L20" s="55">
        <v>715.746</v>
      </c>
      <c r="M20" s="27">
        <f t="shared" si="1"/>
        <v>49.09094650205761</v>
      </c>
      <c r="N20" s="56">
        <v>642.294</v>
      </c>
      <c r="O20" s="54">
        <v>315</v>
      </c>
      <c r="P20" s="55">
        <v>315</v>
      </c>
      <c r="Q20" s="55">
        <v>152.492</v>
      </c>
      <c r="R20" s="27">
        <f t="shared" si="2"/>
        <v>48.41015873015873</v>
      </c>
      <c r="S20" s="56">
        <v>136.849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206</v>
      </c>
      <c r="F21" s="55">
        <f t="shared" si="5"/>
        <v>210</v>
      </c>
      <c r="G21" s="55">
        <f t="shared" si="5"/>
        <v>114.449</v>
      </c>
      <c r="H21" s="27">
        <f t="shared" si="0"/>
        <v>54.49952380952381</v>
      </c>
      <c r="I21" s="56">
        <f t="shared" si="6"/>
        <v>110.583</v>
      </c>
      <c r="J21" s="100">
        <v>179</v>
      </c>
      <c r="K21" s="55">
        <v>183</v>
      </c>
      <c r="L21" s="55">
        <v>107.745</v>
      </c>
      <c r="M21" s="27">
        <f t="shared" si="1"/>
        <v>58.877049180327866</v>
      </c>
      <c r="N21" s="56">
        <v>104.318</v>
      </c>
      <c r="O21" s="54">
        <v>27</v>
      </c>
      <c r="P21" s="55">
        <v>27</v>
      </c>
      <c r="Q21" s="55">
        <v>6.704</v>
      </c>
      <c r="R21" s="27">
        <f t="shared" si="2"/>
        <v>24.82962962962963</v>
      </c>
      <c r="S21" s="56">
        <v>6.265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87</v>
      </c>
      <c r="F23" s="55">
        <f t="shared" si="5"/>
        <v>87</v>
      </c>
      <c r="G23" s="55">
        <f t="shared" si="5"/>
        <v>57.549</v>
      </c>
      <c r="H23" s="27">
        <f t="shared" si="0"/>
        <v>66.14827586206896</v>
      </c>
      <c r="I23" s="56">
        <f t="shared" si="6"/>
        <v>48.647</v>
      </c>
      <c r="J23" s="102">
        <v>83</v>
      </c>
      <c r="K23" s="55">
        <v>83</v>
      </c>
      <c r="L23" s="55">
        <v>57.549</v>
      </c>
      <c r="M23" s="27">
        <f t="shared" si="1"/>
        <v>69.33614457831325</v>
      </c>
      <c r="N23" s="56">
        <v>48.647</v>
      </c>
      <c r="O23" s="54">
        <v>4</v>
      </c>
      <c r="P23" s="55">
        <v>4</v>
      </c>
      <c r="Q23" s="55"/>
      <c r="R23" s="27">
        <f t="shared" si="2"/>
        <v>0</v>
      </c>
      <c r="S23" s="56"/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193</v>
      </c>
      <c r="F24" s="55">
        <f t="shared" si="5"/>
        <v>193</v>
      </c>
      <c r="G24" s="55">
        <f t="shared" si="5"/>
        <v>107.523</v>
      </c>
      <c r="H24" s="27">
        <f t="shared" si="0"/>
        <v>55.71139896373056</v>
      </c>
      <c r="I24" s="56">
        <f t="shared" si="6"/>
        <v>197.658</v>
      </c>
      <c r="J24" s="100">
        <v>193</v>
      </c>
      <c r="K24" s="55">
        <v>193</v>
      </c>
      <c r="L24" s="55">
        <v>107.523</v>
      </c>
      <c r="M24" s="27">
        <f t="shared" si="1"/>
        <v>55.71139896373056</v>
      </c>
      <c r="N24" s="56">
        <v>197.658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-1.8189894035458565E-12</v>
      </c>
      <c r="G25" s="14">
        <f>SUM(G6-G12)</f>
        <v>470.7049999999999</v>
      </c>
      <c r="H25" s="27">
        <f t="shared" si="0"/>
        <v>-25877281037615100</v>
      </c>
      <c r="I25" s="28">
        <f>SUM(I6-I12)</f>
        <v>513.2919999999995</v>
      </c>
      <c r="J25" s="101">
        <f>SUM(J6-J12)</f>
        <v>0</v>
      </c>
      <c r="K25" s="14">
        <f>SUM(K6-K12)</f>
        <v>0</v>
      </c>
      <c r="L25" s="14">
        <f>SUM(L6-L12)</f>
        <v>403.99499999999944</v>
      </c>
      <c r="M25" s="27" t="e">
        <f t="shared" si="1"/>
        <v>#DIV/0!</v>
      </c>
      <c r="N25" s="29">
        <f>SUM(N6-N12)</f>
        <v>316.37099999999964</v>
      </c>
      <c r="O25" s="8">
        <f>SUM(O6-O12)</f>
        <v>0</v>
      </c>
      <c r="P25" s="14">
        <f>SUM(P6-P12)</f>
        <v>0</v>
      </c>
      <c r="Q25" s="14">
        <f>SUM(Q6-Q12)</f>
        <v>66.71000000000004</v>
      </c>
      <c r="R25" s="27" t="e">
        <f t="shared" si="2"/>
        <v>#DIV/0!</v>
      </c>
      <c r="S25" s="29">
        <f>SUM(S6-S12)</f>
        <v>196.92099999999994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24">
        <v>17138</v>
      </c>
      <c r="F26" s="113">
        <v>17743</v>
      </c>
      <c r="G26" s="114">
        <v>17513</v>
      </c>
      <c r="H26" s="76">
        <f t="shared" si="0"/>
        <v>98.70371414078791</v>
      </c>
      <c r="I26" s="121">
        <v>15826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25">
        <v>23</v>
      </c>
      <c r="F27" s="116">
        <v>23</v>
      </c>
      <c r="G27" s="117">
        <v>23</v>
      </c>
      <c r="H27" s="84">
        <f t="shared" si="0"/>
        <v>100</v>
      </c>
      <c r="I27" s="122">
        <v>22.5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26">
        <v>23</v>
      </c>
      <c r="F28" s="119">
        <v>23</v>
      </c>
      <c r="G28" s="120">
        <v>23</v>
      </c>
      <c r="H28" s="93">
        <f t="shared" si="0"/>
        <v>100</v>
      </c>
      <c r="I28" s="123">
        <v>22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13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1111121111">
    <tabColor indexed="14"/>
  </sheetPr>
  <dimension ref="A1:X28"/>
  <sheetViews>
    <sheetView zoomScale="120" zoomScaleNormal="120" workbookViewId="0" topLeftCell="B1">
      <selection activeCell="J20" sqref="J20"/>
    </sheetView>
  </sheetViews>
  <sheetFormatPr defaultColWidth="10" defaultRowHeight="8.25"/>
  <cols>
    <col min="1" max="1" width="5.5" style="5" customWidth="1"/>
    <col min="2" max="2" width="6.5" style="4" customWidth="1"/>
    <col min="3" max="3" width="29.25" style="4" bestFit="1" customWidth="1"/>
    <col min="4" max="4" width="8.5" style="4" customWidth="1"/>
    <col min="5" max="7" width="11" style="4" customWidth="1"/>
    <col min="8" max="8" width="8.75" style="4" customWidth="1"/>
    <col min="9" max="12" width="11" style="4" customWidth="1"/>
    <col min="13" max="13" width="8.75" style="4" customWidth="1"/>
    <col min="14" max="17" width="11" style="4" customWidth="1"/>
    <col min="18" max="18" width="8.75" style="4" customWidth="1"/>
    <col min="19" max="22" width="11" style="4" customWidth="1"/>
    <col min="23" max="23" width="8.75" style="4" customWidth="1"/>
    <col min="24" max="24" width="11" style="4" customWidth="1"/>
    <col min="25" max="16384" width="6.5" style="4" customWidth="1"/>
  </cols>
  <sheetData>
    <row r="1" spans="1:24" s="1" customFormat="1" ht="15.75">
      <c r="A1" s="142" t="s">
        <v>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8247</v>
      </c>
      <c r="F6" s="14">
        <f>SUM(F7,F10)</f>
        <v>8307</v>
      </c>
      <c r="G6" s="14">
        <f>SUM(G7,G10)</f>
        <v>4175.498</v>
      </c>
      <c r="H6" s="27">
        <f aca="true" t="shared" si="0" ref="H6:H28">G6/F6*100</f>
        <v>50.26481280847478</v>
      </c>
      <c r="I6" s="28">
        <f>SUM(I7,I10)</f>
        <v>3968.388</v>
      </c>
      <c r="J6" s="97">
        <f>SUM(J7,J10)</f>
        <v>2304.8</v>
      </c>
      <c r="K6" s="14">
        <f>SUM(K7,K10)</f>
        <v>2304.8</v>
      </c>
      <c r="L6" s="14">
        <f>SUM(L7,L10)</f>
        <v>1165.298</v>
      </c>
      <c r="M6" s="27">
        <f aca="true" t="shared" si="1" ref="M6:M25">L6/K6*100</f>
        <v>50.55961471711211</v>
      </c>
      <c r="N6" s="29">
        <f>SUM(N7,N10)</f>
        <v>1120.688</v>
      </c>
      <c r="O6" s="8">
        <f>SUM(O7,O10)</f>
        <v>5942.2</v>
      </c>
      <c r="P6" s="14">
        <f>SUM(P7,P10)</f>
        <v>6002.2</v>
      </c>
      <c r="Q6" s="14">
        <f>SUM(Q7,Q10)</f>
        <v>3010.2</v>
      </c>
      <c r="R6" s="27">
        <f aca="true" t="shared" si="2" ref="R6:R25">Q6/P6*100</f>
        <v>50.15161107593882</v>
      </c>
      <c r="S6" s="29">
        <f>SUM(S7,S10)</f>
        <v>2847.7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705</v>
      </c>
      <c r="F7" s="35">
        <f>SUM(F8,F9)</f>
        <v>705</v>
      </c>
      <c r="G7" s="35">
        <f>SUM(G8,G9)</f>
        <v>365.39799999999997</v>
      </c>
      <c r="H7" s="36">
        <f t="shared" si="0"/>
        <v>51.82950354609929</v>
      </c>
      <c r="I7" s="37">
        <f>SUM(I8,I9)</f>
        <v>345.788</v>
      </c>
      <c r="J7" s="98">
        <f>SUM(J8,J9)</f>
        <v>705</v>
      </c>
      <c r="K7" s="35">
        <f>SUM(K8,K9)</f>
        <v>705</v>
      </c>
      <c r="L7" s="35">
        <f>SUM(L8,L9)</f>
        <v>365.39799999999997</v>
      </c>
      <c r="M7" s="36">
        <f t="shared" si="1"/>
        <v>51.82950354609929</v>
      </c>
      <c r="N7" s="38">
        <f>SUM(N8,N9)</f>
        <v>345.788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685</v>
      </c>
      <c r="F8" s="44">
        <f t="shared" si="4"/>
        <v>685</v>
      </c>
      <c r="G8" s="44">
        <f t="shared" si="4"/>
        <v>364.407</v>
      </c>
      <c r="H8" s="45">
        <f t="shared" si="0"/>
        <v>53.19810218978102</v>
      </c>
      <c r="I8" s="46">
        <f>SUM(N8,S8)</f>
        <v>320.754</v>
      </c>
      <c r="J8" s="139">
        <v>685</v>
      </c>
      <c r="K8" s="44">
        <v>685</v>
      </c>
      <c r="L8" s="44">
        <v>364.407</v>
      </c>
      <c r="M8" s="45">
        <f t="shared" si="1"/>
        <v>53.19810218978102</v>
      </c>
      <c r="N8" s="46">
        <v>320.754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20</v>
      </c>
      <c r="F9" s="51">
        <f t="shared" si="4"/>
        <v>20</v>
      </c>
      <c r="G9" s="51">
        <f t="shared" si="4"/>
        <v>0.991</v>
      </c>
      <c r="H9" s="52">
        <f t="shared" si="0"/>
        <v>4.955</v>
      </c>
      <c r="I9" s="138">
        <f>SUM(N9,S9)</f>
        <v>25.034</v>
      </c>
      <c r="J9" s="139">
        <v>20</v>
      </c>
      <c r="K9" s="51">
        <v>20</v>
      </c>
      <c r="L9" s="51">
        <v>0.991</v>
      </c>
      <c r="M9" s="52">
        <f t="shared" si="1"/>
        <v>4.955</v>
      </c>
      <c r="N9" s="53">
        <v>25.034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7542</v>
      </c>
      <c r="F10" s="55">
        <f t="shared" si="4"/>
        <v>7602</v>
      </c>
      <c r="G10" s="55">
        <f t="shared" si="4"/>
        <v>3810.1</v>
      </c>
      <c r="H10" s="27">
        <f t="shared" si="0"/>
        <v>50.11970534069982</v>
      </c>
      <c r="I10" s="56">
        <f>SUM(N10,S10)</f>
        <v>3622.6</v>
      </c>
      <c r="J10" s="99">
        <v>1599.8</v>
      </c>
      <c r="K10" s="11">
        <v>1599.8</v>
      </c>
      <c r="L10" s="11">
        <v>799.9</v>
      </c>
      <c r="M10" s="27">
        <f t="shared" si="1"/>
        <v>50</v>
      </c>
      <c r="N10" s="57">
        <v>774.9</v>
      </c>
      <c r="O10" s="10">
        <v>5942.2</v>
      </c>
      <c r="P10" s="11">
        <v>6002.2</v>
      </c>
      <c r="Q10" s="11">
        <v>3010.2</v>
      </c>
      <c r="R10" s="27">
        <f t="shared" si="2"/>
        <v>50.15161107593882</v>
      </c>
      <c r="S10" s="57">
        <v>2847.7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8247</v>
      </c>
      <c r="F12" s="14">
        <f>SUM(F13,F14,F15,F16,F17,F18,F19,F20,F21,F22,F23,F24)</f>
        <v>8307</v>
      </c>
      <c r="G12" s="14">
        <f>SUM(G13,G14,G15,G16,G17,G18,G19,G20,G21,G22,G23,G24)</f>
        <v>3440.4710000000005</v>
      </c>
      <c r="H12" s="27">
        <f t="shared" si="0"/>
        <v>41.41652822920429</v>
      </c>
      <c r="I12" s="28">
        <f>SUM(I13,I14,I15,I16,I17,I18,I19,I20,I21,I22,I23,I24)</f>
        <v>3429.623</v>
      </c>
      <c r="J12" s="101">
        <f>SUM(J13:J24)</f>
        <v>2304.8</v>
      </c>
      <c r="K12" s="14">
        <f>SUM(K13,K14,K15,K16,K17,K18,K19,K20,K21,K22,K23,K24)</f>
        <v>2304.8</v>
      </c>
      <c r="L12" s="14">
        <f>SUM(L13,L14,L15,L16,L17,L18,L19,L20,L21,L22,L23,L24)</f>
        <v>628.8570000000001</v>
      </c>
      <c r="M12" s="27">
        <f t="shared" si="1"/>
        <v>27.284666782367236</v>
      </c>
      <c r="N12" s="29">
        <f>SUM(N13,N14,N15,N16,N17,N18,N19,N20,N21,N22,N23,N24)</f>
        <v>670.908</v>
      </c>
      <c r="O12" s="8">
        <f>SUM(O13,O14,O15,O16,O17,O18,O19,O20,O21,O22,O23,O24)</f>
        <v>5942.199999999999</v>
      </c>
      <c r="P12" s="14">
        <f>SUM(P13,P14,P15,P16,P17,P18,P19,P20,P21,P22,P23,P24)</f>
        <v>6002.200000000001</v>
      </c>
      <c r="Q12" s="14">
        <f>SUM(Q13,Q14,Q15,Q16,Q17,Q18,Q19,Q20,Q21,Q22,Q23,Q24)</f>
        <v>2811.6140000000005</v>
      </c>
      <c r="R12" s="27">
        <f t="shared" si="2"/>
        <v>46.84305754556663</v>
      </c>
      <c r="S12" s="29">
        <f>SUM(S13,S14,S15,S16,S17,S18,S19,S20,S21,S22,S23,S24)</f>
        <v>2758.7149999999997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729.5</v>
      </c>
      <c r="F13" s="55">
        <f t="shared" si="5"/>
        <v>728.5</v>
      </c>
      <c r="G13" s="55">
        <f t="shared" si="5"/>
        <v>267.26800000000003</v>
      </c>
      <c r="H13" s="27">
        <f t="shared" si="0"/>
        <v>36.687439945092656</v>
      </c>
      <c r="I13" s="56">
        <f aca="true" t="shared" si="6" ref="I13:I24">SUM(N13,S13)</f>
        <v>252.15200000000002</v>
      </c>
      <c r="J13" s="127">
        <v>669.5</v>
      </c>
      <c r="K13" s="128">
        <v>669.5</v>
      </c>
      <c r="L13" s="55">
        <v>265.415</v>
      </c>
      <c r="M13" s="27">
        <f t="shared" si="1"/>
        <v>39.64376400298731</v>
      </c>
      <c r="N13" s="56">
        <v>245.747</v>
      </c>
      <c r="O13" s="54">
        <v>60</v>
      </c>
      <c r="P13" s="55">
        <v>59</v>
      </c>
      <c r="Q13" s="55">
        <v>1.853</v>
      </c>
      <c r="R13" s="27">
        <f t="shared" si="2"/>
        <v>3.1406779661016953</v>
      </c>
      <c r="S13" s="56">
        <v>6.405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862</v>
      </c>
      <c r="F14" s="55">
        <f t="shared" si="5"/>
        <v>862</v>
      </c>
      <c r="G14" s="55">
        <f t="shared" si="5"/>
        <v>89.631</v>
      </c>
      <c r="H14" s="27">
        <f t="shared" si="0"/>
        <v>10.398027842227378</v>
      </c>
      <c r="I14" s="56">
        <f t="shared" si="6"/>
        <v>97.67</v>
      </c>
      <c r="J14" s="127">
        <v>862</v>
      </c>
      <c r="K14" s="128">
        <v>862</v>
      </c>
      <c r="L14" s="55">
        <v>89.631</v>
      </c>
      <c r="M14" s="27">
        <f t="shared" si="1"/>
        <v>10.398027842227378</v>
      </c>
      <c r="N14" s="56">
        <v>97.67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27"/>
      <c r="K15" s="128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285.9</v>
      </c>
      <c r="F16" s="55">
        <f t="shared" si="5"/>
        <v>285.9</v>
      </c>
      <c r="G16" s="55">
        <f t="shared" si="5"/>
        <v>45.425</v>
      </c>
      <c r="H16" s="27">
        <f t="shared" si="0"/>
        <v>15.888422525358518</v>
      </c>
      <c r="I16" s="56">
        <f t="shared" si="6"/>
        <v>62.38</v>
      </c>
      <c r="J16" s="127">
        <v>285.9</v>
      </c>
      <c r="K16" s="128">
        <v>285.9</v>
      </c>
      <c r="L16" s="55">
        <v>45.425</v>
      </c>
      <c r="M16" s="27">
        <f t="shared" si="1"/>
        <v>15.888422525358518</v>
      </c>
      <c r="N16" s="56">
        <v>62.38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2</v>
      </c>
      <c r="F17" s="55">
        <f t="shared" si="5"/>
        <v>2</v>
      </c>
      <c r="G17" s="55">
        <f t="shared" si="5"/>
        <v>0</v>
      </c>
      <c r="H17" s="27">
        <f t="shared" si="0"/>
        <v>0</v>
      </c>
      <c r="I17" s="56">
        <f t="shared" si="6"/>
        <v>0</v>
      </c>
      <c r="J17" s="129">
        <v>2</v>
      </c>
      <c r="K17" s="130">
        <v>2</v>
      </c>
      <c r="L17" s="55"/>
      <c r="M17" s="27">
        <f t="shared" si="1"/>
        <v>0</v>
      </c>
      <c r="N17" s="56"/>
      <c r="O17" s="54"/>
      <c r="P17" s="55"/>
      <c r="Q17" s="55"/>
      <c r="R17" s="27" t="e">
        <f t="shared" si="2"/>
        <v>#DIV/0!</v>
      </c>
      <c r="S17" s="56"/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390.59999999999997</v>
      </c>
      <c r="F18" s="55">
        <f t="shared" si="5"/>
        <v>390.59999999999997</v>
      </c>
      <c r="G18" s="55">
        <f t="shared" si="5"/>
        <v>160.888</v>
      </c>
      <c r="H18" s="27">
        <f t="shared" si="0"/>
        <v>41.1899641577061</v>
      </c>
      <c r="I18" s="56">
        <f t="shared" si="6"/>
        <v>185.77800000000002</v>
      </c>
      <c r="J18" s="127">
        <v>386.4</v>
      </c>
      <c r="K18" s="128">
        <v>386.4</v>
      </c>
      <c r="L18" s="55">
        <v>157.488</v>
      </c>
      <c r="M18" s="27">
        <f t="shared" si="1"/>
        <v>40.75776397515528</v>
      </c>
      <c r="N18" s="56">
        <v>178.848</v>
      </c>
      <c r="O18" s="54">
        <v>4.2</v>
      </c>
      <c r="P18" s="55">
        <v>4.2</v>
      </c>
      <c r="Q18" s="55">
        <v>3.4</v>
      </c>
      <c r="R18" s="27">
        <f t="shared" si="2"/>
        <v>80.95238095238095</v>
      </c>
      <c r="S18" s="56">
        <v>6.93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4291</v>
      </c>
      <c r="F19" s="55">
        <f t="shared" si="5"/>
        <v>4334</v>
      </c>
      <c r="G19" s="55">
        <f t="shared" si="5"/>
        <v>2050.719</v>
      </c>
      <c r="H19" s="27">
        <f t="shared" si="0"/>
        <v>47.31700507614213</v>
      </c>
      <c r="I19" s="56">
        <f t="shared" si="6"/>
        <v>1997.638</v>
      </c>
      <c r="J19" s="131"/>
      <c r="K19" s="132"/>
      <c r="L19" s="55"/>
      <c r="M19" s="27" t="e">
        <f t="shared" si="1"/>
        <v>#DIV/0!</v>
      </c>
      <c r="N19" s="56"/>
      <c r="O19" s="54">
        <v>4291</v>
      </c>
      <c r="P19" s="55">
        <v>4334</v>
      </c>
      <c r="Q19" s="55">
        <v>2050.719</v>
      </c>
      <c r="R19" s="27">
        <f t="shared" si="2"/>
        <v>47.31700507614213</v>
      </c>
      <c r="S19" s="56">
        <v>1997.638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1501.85</v>
      </c>
      <c r="F20" s="55">
        <f t="shared" si="5"/>
        <v>1516.9</v>
      </c>
      <c r="G20" s="55">
        <f t="shared" si="5"/>
        <v>719.945</v>
      </c>
      <c r="H20" s="27">
        <f t="shared" si="0"/>
        <v>47.461599314391194</v>
      </c>
      <c r="I20" s="56">
        <f t="shared" si="6"/>
        <v>699.173</v>
      </c>
      <c r="J20" s="129"/>
      <c r="K20" s="130"/>
      <c r="L20" s="55"/>
      <c r="M20" s="27" t="e">
        <f t="shared" si="1"/>
        <v>#DIV/0!</v>
      </c>
      <c r="N20" s="56"/>
      <c r="O20" s="54">
        <v>1501.85</v>
      </c>
      <c r="P20" s="55">
        <v>1516.9</v>
      </c>
      <c r="Q20" s="55">
        <v>719.945</v>
      </c>
      <c r="R20" s="27">
        <f t="shared" si="2"/>
        <v>47.461599314391194</v>
      </c>
      <c r="S20" s="56">
        <v>699.173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85.15</v>
      </c>
      <c r="F21" s="55">
        <f t="shared" si="5"/>
        <v>87.1</v>
      </c>
      <c r="G21" s="55">
        <f t="shared" si="5"/>
        <v>34.697</v>
      </c>
      <c r="H21" s="27">
        <f t="shared" si="0"/>
        <v>39.835820895522396</v>
      </c>
      <c r="I21" s="56">
        <f t="shared" si="6"/>
        <v>48.569</v>
      </c>
      <c r="J21" s="129"/>
      <c r="K21" s="130"/>
      <c r="L21" s="55"/>
      <c r="M21" s="27" t="e">
        <f t="shared" si="1"/>
        <v>#DIV/0!</v>
      </c>
      <c r="N21" s="56"/>
      <c r="O21" s="54">
        <v>85.15</v>
      </c>
      <c r="P21" s="55">
        <v>87.1</v>
      </c>
      <c r="Q21" s="55">
        <v>34.697</v>
      </c>
      <c r="R21" s="27">
        <f t="shared" si="2"/>
        <v>39.835820895522396</v>
      </c>
      <c r="S21" s="56">
        <v>48.569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29"/>
      <c r="K22" s="130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38.5</v>
      </c>
      <c r="F23" s="55">
        <f t="shared" si="5"/>
        <v>39.5</v>
      </c>
      <c r="G23" s="55">
        <f t="shared" si="5"/>
        <v>33.043</v>
      </c>
      <c r="H23" s="27">
        <f t="shared" si="0"/>
        <v>83.65316455696203</v>
      </c>
      <c r="I23" s="56">
        <f t="shared" si="6"/>
        <v>52.105</v>
      </c>
      <c r="J23" s="127">
        <v>38.5</v>
      </c>
      <c r="K23" s="128">
        <v>38.5</v>
      </c>
      <c r="L23" s="55">
        <v>32.043</v>
      </c>
      <c r="M23" s="27">
        <f t="shared" si="1"/>
        <v>83.22857142857143</v>
      </c>
      <c r="N23" s="56">
        <v>52.105</v>
      </c>
      <c r="O23" s="54"/>
      <c r="P23" s="55">
        <v>1</v>
      </c>
      <c r="Q23" s="55">
        <v>1</v>
      </c>
      <c r="R23" s="27">
        <f t="shared" si="2"/>
        <v>100</v>
      </c>
      <c r="S23" s="56"/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60.5</v>
      </c>
      <c r="F24" s="55">
        <f t="shared" si="5"/>
        <v>60.5</v>
      </c>
      <c r="G24" s="55">
        <f t="shared" si="5"/>
        <v>38.855</v>
      </c>
      <c r="H24" s="27">
        <f t="shared" si="0"/>
        <v>64.22314049586775</v>
      </c>
      <c r="I24" s="56">
        <f t="shared" si="6"/>
        <v>34.158</v>
      </c>
      <c r="J24" s="129">
        <v>60.5</v>
      </c>
      <c r="K24" s="130">
        <v>60.5</v>
      </c>
      <c r="L24" s="55">
        <v>38.855</v>
      </c>
      <c r="M24" s="27">
        <f t="shared" si="1"/>
        <v>64.22314049586775</v>
      </c>
      <c r="N24" s="56">
        <v>34.158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735.0269999999991</v>
      </c>
      <c r="H25" s="27" t="e">
        <f t="shared" si="0"/>
        <v>#DIV/0!</v>
      </c>
      <c r="I25" s="28">
        <f>SUM(I6-I12)</f>
        <v>538.7649999999999</v>
      </c>
      <c r="J25" s="101">
        <f>SUM(J6-J12)</f>
        <v>0</v>
      </c>
      <c r="K25" s="14">
        <f>SUM(K6-K12)</f>
        <v>0</v>
      </c>
      <c r="L25" s="14">
        <f>SUM(L6-L12)</f>
        <v>536.4409999999999</v>
      </c>
      <c r="M25" s="27" t="e">
        <f t="shared" si="1"/>
        <v>#DIV/0!</v>
      </c>
      <c r="N25" s="29">
        <f>SUM(N6-N12)</f>
        <v>449.7800000000001</v>
      </c>
      <c r="O25" s="101">
        <f>SUM(O6-O12)</f>
        <v>9.094947017729282E-13</v>
      </c>
      <c r="P25" s="14">
        <f>SUM(P6-P12)</f>
        <v>-9.094947017729282E-13</v>
      </c>
      <c r="Q25" s="14">
        <f>SUM(Q6-Q12)</f>
        <v>198.58599999999933</v>
      </c>
      <c r="R25" s="27">
        <f t="shared" si="2"/>
        <v>-21834761611352400</v>
      </c>
      <c r="S25" s="29">
        <f>SUM(S6-S12)</f>
        <v>88.98500000000013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14303</v>
      </c>
      <c r="F26" s="113">
        <v>14446</v>
      </c>
      <c r="G26" s="114">
        <v>13671</v>
      </c>
      <c r="H26" s="76">
        <f t="shared" si="0"/>
        <v>94.63519313304721</v>
      </c>
      <c r="I26" s="121">
        <v>13318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23.04</v>
      </c>
      <c r="F27" s="116">
        <v>23.04</v>
      </c>
      <c r="G27" s="117">
        <v>23.81</v>
      </c>
      <c r="H27" s="84">
        <f t="shared" si="0"/>
        <v>103.34201388888889</v>
      </c>
      <c r="I27" s="122">
        <v>23.13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25</v>
      </c>
      <c r="F28" s="119">
        <v>25</v>
      </c>
      <c r="G28" s="120">
        <v>24</v>
      </c>
      <c r="H28" s="93">
        <f t="shared" si="0"/>
        <v>96</v>
      </c>
      <c r="I28" s="123">
        <v>25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79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1111113111111111121">
    <tabColor indexed="14"/>
  </sheetPr>
  <dimension ref="A1:X28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1601.3600000000001</v>
      </c>
      <c r="F6" s="14">
        <f>SUM(F7,F10)</f>
        <v>1704.5900000000001</v>
      </c>
      <c r="G6" s="14">
        <f>SUM(G7,G10)</f>
        <v>867.876</v>
      </c>
      <c r="H6" s="27">
        <f aca="true" t="shared" si="0" ref="H6:H28">G6/F6*100</f>
        <v>50.91406144586088</v>
      </c>
      <c r="I6" s="28">
        <f>SUM(I7,I10)</f>
        <v>821.072</v>
      </c>
      <c r="J6" s="97">
        <f>SUM(J7,J10)</f>
        <v>1601.3600000000001</v>
      </c>
      <c r="K6" s="14">
        <f>SUM(K7,K10)</f>
        <v>1704.5900000000001</v>
      </c>
      <c r="L6" s="14">
        <f>SUM(L7,L10)</f>
        <v>867.876</v>
      </c>
      <c r="M6" s="27">
        <f aca="true" t="shared" si="1" ref="M6:M25">L6/K6*100</f>
        <v>50.91406144586088</v>
      </c>
      <c r="N6" s="29">
        <f>SUM(N7,N10)</f>
        <v>821.072</v>
      </c>
      <c r="O6" s="8">
        <f>SUM(O7,O10)</f>
        <v>0</v>
      </c>
      <c r="P6" s="14">
        <f>SUM(P7,P10)</f>
        <v>0</v>
      </c>
      <c r="Q6" s="14">
        <f>SUM(Q7,Q10)</f>
        <v>0</v>
      </c>
      <c r="R6" s="27" t="e">
        <f aca="true" t="shared" si="2" ref="R6:R25">Q6/P6*100</f>
        <v>#DIV/0!</v>
      </c>
      <c r="S6" s="29">
        <f>SUM(S7,S10)</f>
        <v>0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226.66000000000003</v>
      </c>
      <c r="F7" s="35">
        <f>SUM(F8,F9)</f>
        <v>226.66000000000003</v>
      </c>
      <c r="G7" s="35">
        <f>SUM(G8,G9)</f>
        <v>128.911</v>
      </c>
      <c r="H7" s="36">
        <f t="shared" si="0"/>
        <v>56.87417276978734</v>
      </c>
      <c r="I7" s="37">
        <f>SUM(I8,I9)</f>
        <v>161.072</v>
      </c>
      <c r="J7" s="98">
        <f>SUM(J8:J9)</f>
        <v>226.66000000000003</v>
      </c>
      <c r="K7" s="35">
        <f>SUM(K8,K9)</f>
        <v>226.66000000000003</v>
      </c>
      <c r="L7" s="35">
        <f>SUM(L8,L9)</f>
        <v>128.911</v>
      </c>
      <c r="M7" s="36">
        <f t="shared" si="1"/>
        <v>56.87417276978734</v>
      </c>
      <c r="N7" s="38">
        <f>SUM(N8,N9)</f>
        <v>161.072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226.61</v>
      </c>
      <c r="F8" s="44">
        <f t="shared" si="4"/>
        <v>226.61</v>
      </c>
      <c r="G8" s="44">
        <f t="shared" si="4"/>
        <v>128.882</v>
      </c>
      <c r="H8" s="45">
        <f t="shared" si="0"/>
        <v>56.873924363443805</v>
      </c>
      <c r="I8" s="46">
        <f>SUM(N8,S8)</f>
        <v>161.04</v>
      </c>
      <c r="J8" s="139">
        <v>226.61</v>
      </c>
      <c r="K8" s="44">
        <v>226.61</v>
      </c>
      <c r="L8" s="44">
        <v>128.882</v>
      </c>
      <c r="M8" s="45">
        <f t="shared" si="1"/>
        <v>56.873924363443805</v>
      </c>
      <c r="N8" s="46">
        <v>161.04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0.05</v>
      </c>
      <c r="F9" s="51">
        <f t="shared" si="4"/>
        <v>0.05</v>
      </c>
      <c r="G9" s="51">
        <f t="shared" si="4"/>
        <v>0.029</v>
      </c>
      <c r="H9" s="52">
        <f t="shared" si="0"/>
        <v>57.99999999999999</v>
      </c>
      <c r="I9" s="138">
        <f>SUM(N9,S9)</f>
        <v>0.032</v>
      </c>
      <c r="J9" s="139">
        <v>0.05</v>
      </c>
      <c r="K9" s="51">
        <v>0.05</v>
      </c>
      <c r="L9" s="51">
        <v>0.029</v>
      </c>
      <c r="M9" s="52">
        <f t="shared" si="1"/>
        <v>57.99999999999999</v>
      </c>
      <c r="N9" s="53">
        <v>0.032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1374.7</v>
      </c>
      <c r="F10" s="55">
        <f t="shared" si="4"/>
        <v>1477.93</v>
      </c>
      <c r="G10" s="55">
        <f t="shared" si="4"/>
        <v>738.965</v>
      </c>
      <c r="H10" s="27">
        <f t="shared" si="0"/>
        <v>50</v>
      </c>
      <c r="I10" s="56">
        <f>SUM(N10,S10)</f>
        <v>660</v>
      </c>
      <c r="J10" s="99">
        <v>1374.7</v>
      </c>
      <c r="K10" s="11">
        <v>1477.93</v>
      </c>
      <c r="L10" s="11">
        <v>738.965</v>
      </c>
      <c r="M10" s="27">
        <f t="shared" si="1"/>
        <v>50</v>
      </c>
      <c r="N10" s="57">
        <v>660</v>
      </c>
      <c r="O10" s="10"/>
      <c r="P10" s="11"/>
      <c r="Q10" s="11"/>
      <c r="R10" s="27" t="e">
        <f t="shared" si="2"/>
        <v>#DIV/0!</v>
      </c>
      <c r="S10" s="57"/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1601.3600000000001</v>
      </c>
      <c r="F12" s="14">
        <f>SUM(F13,F14,F15,F16,F17,F18,F19,F20,F21,F22,F23,F24)</f>
        <v>1704.5900000000001</v>
      </c>
      <c r="G12" s="14">
        <f>SUM(G13,G14,G15,G16,G17,G18,G19,G20,G21,G22,G23,G24)</f>
        <v>822.3910000000002</v>
      </c>
      <c r="H12" s="27">
        <f t="shared" si="0"/>
        <v>48.24567784628562</v>
      </c>
      <c r="I12" s="28">
        <f>SUM(I13,I14,I15,I16,I17,I18,I19,I20,I21,I22,I23,I24)</f>
        <v>809.2339999999999</v>
      </c>
      <c r="J12" s="101">
        <f>SUM(J13:J24)</f>
        <v>1601.3600000000001</v>
      </c>
      <c r="K12" s="14">
        <f>SUM(K13,K14,K15,K16,K17,K18,K19,K20,K21,K22,K23,K24)</f>
        <v>1704.5900000000001</v>
      </c>
      <c r="L12" s="14">
        <f>SUM(L13,L14,L15,L16,L17,L18,L19,L20,L21,L22,L23,L24)</f>
        <v>822.3910000000002</v>
      </c>
      <c r="M12" s="27">
        <f t="shared" si="1"/>
        <v>48.24567784628562</v>
      </c>
      <c r="N12" s="29">
        <f>SUM(N13,N14,N15,N16,N17,N18,N19,N20,N21,N22,N23,N24)</f>
        <v>809.2339999999999</v>
      </c>
      <c r="O12" s="8">
        <f>SUM(O13,O14,O15,O16,O17,O18,O19,O20,O21,O22,O23,O24)</f>
        <v>0</v>
      </c>
      <c r="P12" s="14">
        <f>SUM(P13,P14,P15,P16,P17,P18,P19,P20,P21,P22,P23,P24)</f>
        <v>0</v>
      </c>
      <c r="Q12" s="14">
        <f>SUM(Q13,Q14,Q15,Q16,Q17,Q18,Q19,Q20,Q21,Q22,Q23,Q24)</f>
        <v>0</v>
      </c>
      <c r="R12" s="27" t="e">
        <f t="shared" si="2"/>
        <v>#DIV/0!</v>
      </c>
      <c r="S12" s="29">
        <f>SUM(S13,S14,S15,S16,S17,S18,S19,S20,S21,S22,S23,S24)</f>
        <v>0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64</v>
      </c>
      <c r="F13" s="55">
        <f t="shared" si="5"/>
        <v>60</v>
      </c>
      <c r="G13" s="55">
        <f t="shared" si="5"/>
        <v>18.908</v>
      </c>
      <c r="H13" s="27">
        <f t="shared" si="0"/>
        <v>31.51333333333334</v>
      </c>
      <c r="I13" s="56">
        <f aca="true" t="shared" si="6" ref="I13:I24">SUM(N13,S13)</f>
        <v>29.897</v>
      </c>
      <c r="J13" s="102">
        <v>64</v>
      </c>
      <c r="K13" s="55">
        <v>60</v>
      </c>
      <c r="L13" s="55">
        <v>18.908</v>
      </c>
      <c r="M13" s="27">
        <f t="shared" si="1"/>
        <v>31.51333333333334</v>
      </c>
      <c r="N13" s="56">
        <v>29.897</v>
      </c>
      <c r="O13" s="54"/>
      <c r="P13" s="55"/>
      <c r="Q13" s="55"/>
      <c r="R13" s="27" t="e">
        <f t="shared" si="2"/>
        <v>#DIV/0!</v>
      </c>
      <c r="S13" s="56"/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16</v>
      </c>
      <c r="F14" s="55">
        <f t="shared" si="5"/>
        <v>16</v>
      </c>
      <c r="G14" s="55">
        <f t="shared" si="5"/>
        <v>6.02</v>
      </c>
      <c r="H14" s="27">
        <f t="shared" si="0"/>
        <v>37.625</v>
      </c>
      <c r="I14" s="56">
        <f t="shared" si="6"/>
        <v>6.412</v>
      </c>
      <c r="J14" s="102">
        <v>16</v>
      </c>
      <c r="K14" s="55">
        <v>16</v>
      </c>
      <c r="L14" s="55">
        <v>6.02</v>
      </c>
      <c r="M14" s="27">
        <f t="shared" si="1"/>
        <v>37.625</v>
      </c>
      <c r="N14" s="56">
        <v>6.412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4</v>
      </c>
      <c r="F16" s="55">
        <f t="shared" si="5"/>
        <v>8</v>
      </c>
      <c r="G16" s="55">
        <f t="shared" si="5"/>
        <v>3.213</v>
      </c>
      <c r="H16" s="27">
        <f t="shared" si="0"/>
        <v>40.1625</v>
      </c>
      <c r="I16" s="56">
        <f t="shared" si="6"/>
        <v>3.666</v>
      </c>
      <c r="J16" s="102">
        <v>4</v>
      </c>
      <c r="K16" s="55">
        <v>8</v>
      </c>
      <c r="L16" s="55">
        <v>3.213</v>
      </c>
      <c r="M16" s="27">
        <f t="shared" si="1"/>
        <v>40.1625</v>
      </c>
      <c r="N16" s="56">
        <v>3.666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1</v>
      </c>
      <c r="F17" s="55">
        <f t="shared" si="5"/>
        <v>1</v>
      </c>
      <c r="G17" s="55">
        <f t="shared" si="5"/>
        <v>0.394</v>
      </c>
      <c r="H17" s="27">
        <f t="shared" si="0"/>
        <v>39.4</v>
      </c>
      <c r="I17" s="56">
        <f t="shared" si="6"/>
        <v>0</v>
      </c>
      <c r="J17" s="100">
        <v>1</v>
      </c>
      <c r="K17" s="55">
        <v>1</v>
      </c>
      <c r="L17" s="55">
        <v>0.394</v>
      </c>
      <c r="M17" s="27">
        <f t="shared" si="1"/>
        <v>39.4</v>
      </c>
      <c r="N17" s="56"/>
      <c r="O17" s="54"/>
      <c r="P17" s="55"/>
      <c r="Q17" s="55"/>
      <c r="R17" s="27" t="e">
        <f t="shared" si="2"/>
        <v>#DIV/0!</v>
      </c>
      <c r="S17" s="56"/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159.207</v>
      </c>
      <c r="F18" s="55">
        <f t="shared" si="5"/>
        <v>159.207</v>
      </c>
      <c r="G18" s="55">
        <f t="shared" si="5"/>
        <v>75.352</v>
      </c>
      <c r="H18" s="27">
        <f t="shared" si="0"/>
        <v>47.32957721708217</v>
      </c>
      <c r="I18" s="56">
        <f t="shared" si="6"/>
        <v>93.502</v>
      </c>
      <c r="J18" s="103">
        <v>159.207</v>
      </c>
      <c r="K18" s="55">
        <v>159.207</v>
      </c>
      <c r="L18" s="55">
        <v>75.352</v>
      </c>
      <c r="M18" s="27">
        <f t="shared" si="1"/>
        <v>47.32957721708217</v>
      </c>
      <c r="N18" s="56">
        <v>93.502</v>
      </c>
      <c r="O18" s="54"/>
      <c r="P18" s="55"/>
      <c r="Q18" s="55"/>
      <c r="R18" s="27" t="e">
        <f t="shared" si="2"/>
        <v>#DIV/0!</v>
      </c>
      <c r="S18" s="56"/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976.33</v>
      </c>
      <c r="F19" s="55">
        <f t="shared" si="5"/>
        <v>1051.68</v>
      </c>
      <c r="G19" s="55">
        <f t="shared" si="5"/>
        <v>515.716</v>
      </c>
      <c r="H19" s="27">
        <f t="shared" si="0"/>
        <v>49.03734976418682</v>
      </c>
      <c r="I19" s="56">
        <f t="shared" si="6"/>
        <v>486.054</v>
      </c>
      <c r="J19" s="104">
        <v>976.33</v>
      </c>
      <c r="K19" s="55">
        <v>1051.68</v>
      </c>
      <c r="L19" s="55">
        <v>515.716</v>
      </c>
      <c r="M19" s="27">
        <f t="shared" si="1"/>
        <v>49.03734976418682</v>
      </c>
      <c r="N19" s="56">
        <v>486.054</v>
      </c>
      <c r="O19" s="54"/>
      <c r="P19" s="55"/>
      <c r="Q19" s="55"/>
      <c r="R19" s="27" t="e">
        <f t="shared" si="2"/>
        <v>#DIV/0!</v>
      </c>
      <c r="S19" s="56"/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341.716</v>
      </c>
      <c r="F20" s="55">
        <f t="shared" si="5"/>
        <v>368.089</v>
      </c>
      <c r="G20" s="55">
        <f t="shared" si="5"/>
        <v>180.501</v>
      </c>
      <c r="H20" s="27">
        <f t="shared" si="0"/>
        <v>49.03732521210903</v>
      </c>
      <c r="I20" s="56">
        <f t="shared" si="6"/>
        <v>170.118</v>
      </c>
      <c r="J20" s="100">
        <v>341.716</v>
      </c>
      <c r="K20" s="55">
        <v>368.089</v>
      </c>
      <c r="L20" s="55">
        <v>180.501</v>
      </c>
      <c r="M20" s="27">
        <f t="shared" si="1"/>
        <v>49.03732521210903</v>
      </c>
      <c r="N20" s="56">
        <v>170.118</v>
      </c>
      <c r="O20" s="54"/>
      <c r="P20" s="55"/>
      <c r="Q20" s="55"/>
      <c r="R20" s="27" t="e">
        <f t="shared" si="2"/>
        <v>#DIV/0!</v>
      </c>
      <c r="S20" s="56"/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19.527</v>
      </c>
      <c r="F21" s="55">
        <f t="shared" si="5"/>
        <v>21.034</v>
      </c>
      <c r="G21" s="55">
        <f t="shared" si="5"/>
        <v>12.296</v>
      </c>
      <c r="H21" s="27">
        <f t="shared" si="0"/>
        <v>58.45773509555957</v>
      </c>
      <c r="I21" s="56">
        <f t="shared" si="6"/>
        <v>9.721</v>
      </c>
      <c r="J21" s="100">
        <v>19.527</v>
      </c>
      <c r="K21" s="55">
        <v>21.034</v>
      </c>
      <c r="L21" s="55">
        <v>12.296</v>
      </c>
      <c r="M21" s="27">
        <f t="shared" si="1"/>
        <v>58.45773509555957</v>
      </c>
      <c r="N21" s="56">
        <v>9.721</v>
      </c>
      <c r="O21" s="54"/>
      <c r="P21" s="55"/>
      <c r="Q21" s="55"/>
      <c r="R21" s="27" t="e">
        <f t="shared" si="2"/>
        <v>#DIV/0!</v>
      </c>
      <c r="S21" s="56"/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12.5</v>
      </c>
      <c r="F23" s="55">
        <f t="shared" si="5"/>
        <v>12.5</v>
      </c>
      <c r="G23" s="55">
        <f t="shared" si="5"/>
        <v>6.445</v>
      </c>
      <c r="H23" s="27">
        <f t="shared" si="0"/>
        <v>51.56</v>
      </c>
      <c r="I23" s="56">
        <f t="shared" si="6"/>
        <v>6.318</v>
      </c>
      <c r="J23" s="102">
        <v>12.5</v>
      </c>
      <c r="K23" s="55">
        <v>12.5</v>
      </c>
      <c r="L23" s="55">
        <v>6.445</v>
      </c>
      <c r="M23" s="27">
        <f t="shared" si="1"/>
        <v>51.56</v>
      </c>
      <c r="N23" s="56">
        <v>6.318</v>
      </c>
      <c r="O23" s="54"/>
      <c r="P23" s="55"/>
      <c r="Q23" s="55"/>
      <c r="R23" s="27" t="e">
        <f t="shared" si="2"/>
        <v>#DIV/0!</v>
      </c>
      <c r="S23" s="56"/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7.08</v>
      </c>
      <c r="F24" s="55">
        <f t="shared" si="5"/>
        <v>7.08</v>
      </c>
      <c r="G24" s="55">
        <f t="shared" si="5"/>
        <v>3.546</v>
      </c>
      <c r="H24" s="27">
        <f t="shared" si="0"/>
        <v>50.084745762711854</v>
      </c>
      <c r="I24" s="56">
        <f t="shared" si="6"/>
        <v>3.546</v>
      </c>
      <c r="J24" s="100">
        <v>7.08</v>
      </c>
      <c r="K24" s="55">
        <v>7.08</v>
      </c>
      <c r="L24" s="55">
        <v>3.546</v>
      </c>
      <c r="M24" s="27">
        <f t="shared" si="1"/>
        <v>50.084745762711854</v>
      </c>
      <c r="N24" s="56">
        <v>3.546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45.484999999999786</v>
      </c>
      <c r="H25" s="27" t="e">
        <f t="shared" si="0"/>
        <v>#DIV/0!</v>
      </c>
      <c r="I25" s="28">
        <f>SUM(I6-I12)</f>
        <v>11.83800000000008</v>
      </c>
      <c r="J25" s="101">
        <f>SUM(J6-J12)</f>
        <v>0</v>
      </c>
      <c r="K25" s="14">
        <f>SUM(K6-K12)</f>
        <v>0</v>
      </c>
      <c r="L25" s="14">
        <f>SUM(L6-L12)</f>
        <v>45.484999999999786</v>
      </c>
      <c r="M25" s="27" t="e">
        <f t="shared" si="1"/>
        <v>#DIV/0!</v>
      </c>
      <c r="N25" s="29">
        <f>SUM(N6-N12)</f>
        <v>11.83800000000008</v>
      </c>
      <c r="O25" s="8">
        <f>SUM(O6-O12)</f>
        <v>0</v>
      </c>
      <c r="P25" s="14">
        <f>SUM(P6-P12)</f>
        <v>0</v>
      </c>
      <c r="Q25" s="14">
        <f>SUM(Q6-Q12)</f>
        <v>0</v>
      </c>
      <c r="R25" s="27" t="e">
        <f t="shared" si="2"/>
        <v>#DIV/0!</v>
      </c>
      <c r="S25" s="29">
        <f>SUM(S6-S12)</f>
        <v>0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24">
        <v>16272</v>
      </c>
      <c r="F26" s="113">
        <v>17528</v>
      </c>
      <c r="G26" s="114">
        <v>17191</v>
      </c>
      <c r="H26" s="76">
        <f t="shared" si="0"/>
        <v>98.07736193518942</v>
      </c>
      <c r="I26" s="121">
        <v>16202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25">
        <v>5</v>
      </c>
      <c r="F27" s="116">
        <v>5</v>
      </c>
      <c r="G27" s="117">
        <v>5</v>
      </c>
      <c r="H27" s="84">
        <f t="shared" si="0"/>
        <v>100</v>
      </c>
      <c r="I27" s="122">
        <v>5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26">
        <v>5</v>
      </c>
      <c r="F28" s="119">
        <v>5</v>
      </c>
      <c r="G28" s="120">
        <v>5</v>
      </c>
      <c r="H28" s="93">
        <f t="shared" si="0"/>
        <v>100</v>
      </c>
      <c r="I28" s="123">
        <v>5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121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111112111">
    <tabColor indexed="14"/>
  </sheetPr>
  <dimension ref="A1:X28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5" customWidth="1"/>
    <col min="2" max="2" width="6.5" style="4" customWidth="1"/>
    <col min="3" max="3" width="29.25" style="4" bestFit="1" customWidth="1"/>
    <col min="4" max="4" width="8.5" style="4" customWidth="1"/>
    <col min="5" max="7" width="11" style="4" customWidth="1"/>
    <col min="8" max="8" width="8.75" style="4" customWidth="1"/>
    <col min="9" max="12" width="11" style="4" customWidth="1"/>
    <col min="13" max="13" width="8.75" style="4" customWidth="1"/>
    <col min="14" max="17" width="11" style="4" customWidth="1"/>
    <col min="18" max="18" width="8.75" style="4" customWidth="1"/>
    <col min="19" max="22" width="11" style="4" customWidth="1"/>
    <col min="23" max="23" width="8.75" style="4" customWidth="1"/>
    <col min="24" max="24" width="11" style="4" customWidth="1"/>
    <col min="25" max="16384" width="6.5" style="4" customWidth="1"/>
  </cols>
  <sheetData>
    <row r="1" spans="1:24" s="1" customFormat="1" ht="15.75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10248.4</v>
      </c>
      <c r="F6" s="14">
        <f>SUM(F7,F10)</f>
        <v>10306.949999999999</v>
      </c>
      <c r="G6" s="14">
        <f>SUM(G7,G10)</f>
        <v>5291.353</v>
      </c>
      <c r="H6" s="27">
        <f aca="true" t="shared" si="0" ref="H6:H28">G6/F6*100</f>
        <v>51.337718723773776</v>
      </c>
      <c r="I6" s="28">
        <f>SUM(I7,I10)</f>
        <v>5212.226000000001</v>
      </c>
      <c r="J6" s="97">
        <f>SUM(J7,J10)</f>
        <v>2908</v>
      </c>
      <c r="K6" s="14">
        <f>SUM(K7,K10)</f>
        <v>2966.55</v>
      </c>
      <c r="L6" s="14">
        <f>SUM(L7,L10)</f>
        <v>1611.5529999999999</v>
      </c>
      <c r="M6" s="27">
        <f aca="true" t="shared" si="1" ref="M6:M25">L6/K6*100</f>
        <v>54.32414757883737</v>
      </c>
      <c r="N6" s="29">
        <f>SUM(N7,N10)</f>
        <v>1574.926</v>
      </c>
      <c r="O6" s="8">
        <f>SUM(O7,O10)</f>
        <v>7340.4</v>
      </c>
      <c r="P6" s="14">
        <f>SUM(P7,P10)</f>
        <v>7340.4</v>
      </c>
      <c r="Q6" s="14">
        <f>SUM(Q7,Q10)</f>
        <v>3679.8</v>
      </c>
      <c r="R6" s="27">
        <f aca="true" t="shared" si="2" ref="R6:R25">Q6/P6*100</f>
        <v>50.13078306359326</v>
      </c>
      <c r="S6" s="29">
        <f>SUM(S7,S10)</f>
        <v>3637.3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1101</v>
      </c>
      <c r="F7" s="35">
        <f>SUM(F8,F9)</f>
        <v>1159.55</v>
      </c>
      <c r="G7" s="35">
        <f>SUM(G8,G9)</f>
        <v>708.053</v>
      </c>
      <c r="H7" s="36">
        <f t="shared" si="0"/>
        <v>61.062739855978606</v>
      </c>
      <c r="I7" s="37">
        <f>SUM(I8,I9)</f>
        <v>697.9259999999999</v>
      </c>
      <c r="J7" s="98">
        <f>SUM(J8,J9)</f>
        <v>1101</v>
      </c>
      <c r="K7" s="35">
        <f>SUM(K8,K9)</f>
        <v>1159.55</v>
      </c>
      <c r="L7" s="35">
        <f>SUM(L8,L9)</f>
        <v>708.053</v>
      </c>
      <c r="M7" s="36">
        <f t="shared" si="1"/>
        <v>61.062739855978606</v>
      </c>
      <c r="N7" s="38">
        <f>SUM(N8,N9)</f>
        <v>697.9259999999999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1100</v>
      </c>
      <c r="F8" s="44">
        <f t="shared" si="4"/>
        <v>1100</v>
      </c>
      <c r="G8" s="44">
        <f t="shared" si="4"/>
        <v>649.371</v>
      </c>
      <c r="H8" s="45">
        <f t="shared" si="0"/>
        <v>59.03372727272726</v>
      </c>
      <c r="I8" s="46">
        <f>SUM(N8,S8)</f>
        <v>697.765</v>
      </c>
      <c r="J8" s="139">
        <v>1100</v>
      </c>
      <c r="K8" s="44">
        <v>1100</v>
      </c>
      <c r="L8" s="44">
        <v>649.371</v>
      </c>
      <c r="M8" s="45">
        <f t="shared" si="1"/>
        <v>59.03372727272726</v>
      </c>
      <c r="N8" s="46">
        <v>697.765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1</v>
      </c>
      <c r="F9" s="51">
        <f t="shared" si="4"/>
        <v>59.55</v>
      </c>
      <c r="G9" s="51">
        <f t="shared" si="4"/>
        <v>58.682</v>
      </c>
      <c r="H9" s="52">
        <f t="shared" si="0"/>
        <v>98.5424013434089</v>
      </c>
      <c r="I9" s="138">
        <f>SUM(N9,S9)</f>
        <v>0.161</v>
      </c>
      <c r="J9" s="139">
        <v>1</v>
      </c>
      <c r="K9" s="51">
        <v>59.55</v>
      </c>
      <c r="L9" s="51">
        <v>58.682</v>
      </c>
      <c r="M9" s="52">
        <f t="shared" si="1"/>
        <v>98.5424013434089</v>
      </c>
      <c r="N9" s="53">
        <v>0.161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9147.4</v>
      </c>
      <c r="F10" s="55">
        <f t="shared" si="4"/>
        <v>9147.4</v>
      </c>
      <c r="G10" s="55">
        <f t="shared" si="4"/>
        <v>4583.3</v>
      </c>
      <c r="H10" s="27">
        <f t="shared" si="0"/>
        <v>50.10494785403503</v>
      </c>
      <c r="I10" s="56">
        <f>SUM(N10,S10)</f>
        <v>4514.3</v>
      </c>
      <c r="J10" s="99">
        <v>1807</v>
      </c>
      <c r="K10" s="11">
        <v>1807</v>
      </c>
      <c r="L10" s="11">
        <v>903.5</v>
      </c>
      <c r="M10" s="27">
        <f t="shared" si="1"/>
        <v>50</v>
      </c>
      <c r="N10" s="57">
        <v>877</v>
      </c>
      <c r="O10" s="10">
        <v>7340.4</v>
      </c>
      <c r="P10" s="11">
        <v>7340.4</v>
      </c>
      <c r="Q10" s="11">
        <v>3679.8</v>
      </c>
      <c r="R10" s="27">
        <f t="shared" si="2"/>
        <v>50.13078306359326</v>
      </c>
      <c r="S10" s="57">
        <v>3637.3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10248.400000000001</v>
      </c>
      <c r="F12" s="14">
        <f>SUM(F13,F14,F15,F16,F17,F18,F19,F20,F21,F22,F23,F24)</f>
        <v>10306.95</v>
      </c>
      <c r="G12" s="14">
        <f>SUM(G13,G14,G15,G16,G17,G18,G19,G20,G21,G22,G23,G24)</f>
        <v>4832.340999999999</v>
      </c>
      <c r="H12" s="27">
        <f t="shared" si="0"/>
        <v>46.884296518368664</v>
      </c>
      <c r="I12" s="28">
        <f>SUM(I13,I14,I15,I16,I17,I18,I19,I20,I21,I22,I23,I24)</f>
        <v>4540.809</v>
      </c>
      <c r="J12" s="101">
        <f>SUM(J13:J24)</f>
        <v>2908.0000000000005</v>
      </c>
      <c r="K12" s="14">
        <f>SUM(K13,K14,K15,K16,K17,K18,K19,K20,K21,K22,K23,K24)</f>
        <v>2966.55</v>
      </c>
      <c r="L12" s="14">
        <f>SUM(L13,L14,L15,L16,L17,L18,L19,L20,L21,L22,L23,L24)</f>
        <v>1237.6000000000001</v>
      </c>
      <c r="M12" s="27">
        <f t="shared" si="1"/>
        <v>41.718494547538384</v>
      </c>
      <c r="N12" s="29">
        <f>SUM(N13,N14,N15,N16,N17,N18,N19,N20,N21,N22,N23,N24)</f>
        <v>1116.092</v>
      </c>
      <c r="O12" s="8">
        <f>SUM(O13,O14,O15,O16,O17,O18,O19,O20,O21,O22,O23,O24)</f>
        <v>7340.4</v>
      </c>
      <c r="P12" s="14">
        <f>SUM(P13,P14,P15,P16,P17,P18,P19,P20,P21,P22,P23,P24)</f>
        <v>7340.4</v>
      </c>
      <c r="Q12" s="14">
        <f>SUM(Q13,Q14,Q15,Q16,Q17,Q18,Q19,Q20,Q21,Q22,Q23,Q24)</f>
        <v>3594.7409999999995</v>
      </c>
      <c r="R12" s="27">
        <f t="shared" si="2"/>
        <v>48.972004250449565</v>
      </c>
      <c r="S12" s="29">
        <f>SUM(S13,S14,S15,S16,S17,S18,S19,S20,S21,S22,S23,S24)</f>
        <v>3424.717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1063.965</v>
      </c>
      <c r="F13" s="55">
        <f t="shared" si="5"/>
        <v>1103.965</v>
      </c>
      <c r="G13" s="55">
        <f t="shared" si="5"/>
        <v>614.864</v>
      </c>
      <c r="H13" s="27">
        <f t="shared" si="0"/>
        <v>55.69596862219365</v>
      </c>
      <c r="I13" s="56">
        <f aca="true" t="shared" si="6" ref="I13:I24">SUM(N13,S13)</f>
        <v>616.244</v>
      </c>
      <c r="J13" s="102">
        <v>1016.8</v>
      </c>
      <c r="K13" s="55">
        <v>1056.8</v>
      </c>
      <c r="L13" s="55">
        <v>601.975</v>
      </c>
      <c r="M13" s="27">
        <f t="shared" si="1"/>
        <v>56.96205526116579</v>
      </c>
      <c r="N13" s="56">
        <v>595.836</v>
      </c>
      <c r="O13" s="54">
        <v>47.165</v>
      </c>
      <c r="P13" s="55">
        <v>47.165</v>
      </c>
      <c r="Q13" s="55">
        <v>12.889</v>
      </c>
      <c r="R13" s="27">
        <f t="shared" si="2"/>
        <v>27.32746740167497</v>
      </c>
      <c r="S13" s="56">
        <v>20.408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965</v>
      </c>
      <c r="F14" s="55">
        <f t="shared" si="5"/>
        <v>965</v>
      </c>
      <c r="G14" s="55">
        <f t="shared" si="5"/>
        <v>225.984</v>
      </c>
      <c r="H14" s="27">
        <f t="shared" si="0"/>
        <v>23.418031088082902</v>
      </c>
      <c r="I14" s="56">
        <f t="shared" si="6"/>
        <v>130.246</v>
      </c>
      <c r="J14" s="102">
        <v>965</v>
      </c>
      <c r="K14" s="55">
        <v>965</v>
      </c>
      <c r="L14" s="55">
        <v>225.984</v>
      </c>
      <c r="M14" s="27">
        <f t="shared" si="1"/>
        <v>23.418031088082902</v>
      </c>
      <c r="N14" s="56">
        <v>130.246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330</v>
      </c>
      <c r="F16" s="55">
        <f t="shared" si="5"/>
        <v>348.55</v>
      </c>
      <c r="G16" s="55">
        <f t="shared" si="5"/>
        <v>106.285</v>
      </c>
      <c r="H16" s="27">
        <f t="shared" si="0"/>
        <v>30.49347295940324</v>
      </c>
      <c r="I16" s="56">
        <f t="shared" si="6"/>
        <v>60.431</v>
      </c>
      <c r="J16" s="102">
        <v>330</v>
      </c>
      <c r="K16" s="55">
        <v>348.55</v>
      </c>
      <c r="L16" s="55">
        <v>106.285</v>
      </c>
      <c r="M16" s="27">
        <f t="shared" si="1"/>
        <v>30.49347295940324</v>
      </c>
      <c r="N16" s="56">
        <v>60.431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1</v>
      </c>
      <c r="F17" s="55">
        <f t="shared" si="5"/>
        <v>1</v>
      </c>
      <c r="G17" s="55">
        <f t="shared" si="5"/>
        <v>0</v>
      </c>
      <c r="H17" s="27">
        <f t="shared" si="0"/>
        <v>0</v>
      </c>
      <c r="I17" s="56">
        <f t="shared" si="6"/>
        <v>0</v>
      </c>
      <c r="J17" s="100">
        <v>1</v>
      </c>
      <c r="K17" s="55">
        <v>1</v>
      </c>
      <c r="L17" s="55"/>
      <c r="M17" s="27">
        <f t="shared" si="1"/>
        <v>0</v>
      </c>
      <c r="N17" s="56"/>
      <c r="O17" s="54"/>
      <c r="P17" s="55"/>
      <c r="Q17" s="55"/>
      <c r="R17" s="27" t="e">
        <f t="shared" si="2"/>
        <v>#DIV/0!</v>
      </c>
      <c r="S17" s="56"/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437</v>
      </c>
      <c r="F18" s="55">
        <f t="shared" si="5"/>
        <v>437</v>
      </c>
      <c r="G18" s="55">
        <f t="shared" si="5"/>
        <v>214.188</v>
      </c>
      <c r="H18" s="27">
        <f t="shared" si="0"/>
        <v>49.013272311212816</v>
      </c>
      <c r="I18" s="56">
        <f t="shared" si="6"/>
        <v>229.64000000000001</v>
      </c>
      <c r="J18" s="103">
        <v>427</v>
      </c>
      <c r="K18" s="55">
        <v>427</v>
      </c>
      <c r="L18" s="55">
        <v>209.303</v>
      </c>
      <c r="M18" s="27">
        <f t="shared" si="1"/>
        <v>49.01709601873536</v>
      </c>
      <c r="N18" s="56">
        <v>223.114</v>
      </c>
      <c r="O18" s="54">
        <v>10</v>
      </c>
      <c r="P18" s="55">
        <v>10</v>
      </c>
      <c r="Q18" s="55">
        <v>4.885</v>
      </c>
      <c r="R18" s="27">
        <f t="shared" si="2"/>
        <v>48.85</v>
      </c>
      <c r="S18" s="56">
        <v>6.526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5357.667</v>
      </c>
      <c r="F19" s="55">
        <f t="shared" si="5"/>
        <v>5357.667</v>
      </c>
      <c r="G19" s="55">
        <f t="shared" si="5"/>
        <v>2633.553</v>
      </c>
      <c r="H19" s="27">
        <f t="shared" si="0"/>
        <v>49.15484668979986</v>
      </c>
      <c r="I19" s="56">
        <f t="shared" si="6"/>
        <v>2506.336</v>
      </c>
      <c r="J19" s="104">
        <v>63.667</v>
      </c>
      <c r="K19" s="55">
        <v>63.667</v>
      </c>
      <c r="L19" s="55">
        <v>32.547</v>
      </c>
      <c r="M19" s="27">
        <f t="shared" si="1"/>
        <v>51.12067476086513</v>
      </c>
      <c r="N19" s="56">
        <v>30.874</v>
      </c>
      <c r="O19" s="54">
        <v>5294</v>
      </c>
      <c r="P19" s="55">
        <v>5294</v>
      </c>
      <c r="Q19" s="55">
        <v>2601.006</v>
      </c>
      <c r="R19" s="27">
        <f t="shared" si="2"/>
        <v>49.131205137891946</v>
      </c>
      <c r="S19" s="56">
        <v>2475.462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1875.285</v>
      </c>
      <c r="F20" s="55">
        <f t="shared" si="5"/>
        <v>1875.285</v>
      </c>
      <c r="G20" s="55">
        <f t="shared" si="5"/>
        <v>921.722</v>
      </c>
      <c r="H20" s="27">
        <f t="shared" si="0"/>
        <v>49.15103570923886</v>
      </c>
      <c r="I20" s="56">
        <f t="shared" si="6"/>
        <v>872.286</v>
      </c>
      <c r="J20" s="100">
        <v>22.285</v>
      </c>
      <c r="K20" s="55">
        <v>22.285</v>
      </c>
      <c r="L20" s="55">
        <v>11.39</v>
      </c>
      <c r="M20" s="27">
        <f t="shared" si="1"/>
        <v>51.110612519632035</v>
      </c>
      <c r="N20" s="56">
        <v>10.803</v>
      </c>
      <c r="O20" s="54">
        <v>1853</v>
      </c>
      <c r="P20" s="55">
        <v>1853</v>
      </c>
      <c r="Q20" s="55">
        <v>910.332</v>
      </c>
      <c r="R20" s="27">
        <f t="shared" si="2"/>
        <v>49.12746896923907</v>
      </c>
      <c r="S20" s="56">
        <v>861.483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115.293</v>
      </c>
      <c r="F21" s="55">
        <f t="shared" si="5"/>
        <v>115.293</v>
      </c>
      <c r="G21" s="55">
        <f t="shared" si="5"/>
        <v>55.356</v>
      </c>
      <c r="H21" s="27">
        <f t="shared" si="0"/>
        <v>48.01332257812703</v>
      </c>
      <c r="I21" s="56">
        <f t="shared" si="6"/>
        <v>51.117</v>
      </c>
      <c r="J21" s="100">
        <v>1.293</v>
      </c>
      <c r="K21" s="55">
        <v>1.293</v>
      </c>
      <c r="L21" s="55">
        <v>0.651</v>
      </c>
      <c r="M21" s="27">
        <f t="shared" si="1"/>
        <v>50.34802784222738</v>
      </c>
      <c r="N21" s="56">
        <v>0.617</v>
      </c>
      <c r="O21" s="54">
        <v>114</v>
      </c>
      <c r="P21" s="55">
        <v>114</v>
      </c>
      <c r="Q21" s="55">
        <v>54.705</v>
      </c>
      <c r="R21" s="27">
        <f t="shared" si="2"/>
        <v>47.98684210526316</v>
      </c>
      <c r="S21" s="56">
        <v>50.5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82.959</v>
      </c>
      <c r="F23" s="55">
        <f t="shared" si="5"/>
        <v>82.959</v>
      </c>
      <c r="G23" s="55">
        <f t="shared" si="5"/>
        <v>50.321</v>
      </c>
      <c r="H23" s="27">
        <f t="shared" si="0"/>
        <v>60.65767427283356</v>
      </c>
      <c r="I23" s="56">
        <f t="shared" si="6"/>
        <v>60.031</v>
      </c>
      <c r="J23" s="102">
        <v>60.724</v>
      </c>
      <c r="K23" s="55">
        <v>60.724</v>
      </c>
      <c r="L23" s="55">
        <v>39.397</v>
      </c>
      <c r="M23" s="27">
        <f t="shared" si="1"/>
        <v>64.87879586325012</v>
      </c>
      <c r="N23" s="56">
        <v>49.693</v>
      </c>
      <c r="O23" s="54">
        <v>22.235</v>
      </c>
      <c r="P23" s="55">
        <v>22.235</v>
      </c>
      <c r="Q23" s="55">
        <v>10.924</v>
      </c>
      <c r="R23" s="27">
        <f t="shared" si="2"/>
        <v>49.12975039352372</v>
      </c>
      <c r="S23" s="56">
        <v>10.338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20.231</v>
      </c>
      <c r="F24" s="55">
        <f t="shared" si="5"/>
        <v>20.231</v>
      </c>
      <c r="G24" s="55">
        <f t="shared" si="5"/>
        <v>10.068</v>
      </c>
      <c r="H24" s="27">
        <f t="shared" si="0"/>
        <v>49.76521180366763</v>
      </c>
      <c r="I24" s="56">
        <f t="shared" si="6"/>
        <v>14.478</v>
      </c>
      <c r="J24" s="100">
        <v>20.231</v>
      </c>
      <c r="K24" s="55">
        <v>20.231</v>
      </c>
      <c r="L24" s="55">
        <v>10.068</v>
      </c>
      <c r="M24" s="27">
        <f t="shared" si="1"/>
        <v>49.76521180366763</v>
      </c>
      <c r="N24" s="56">
        <v>14.478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-1.8189894035458565E-12</v>
      </c>
      <c r="F25" s="14">
        <f>SUM(F6-F12)</f>
        <v>-1.8189894035458565E-12</v>
      </c>
      <c r="G25" s="14">
        <f>SUM(G6-G12)</f>
        <v>459.0120000000006</v>
      </c>
      <c r="H25" s="27">
        <f t="shared" si="0"/>
        <v>-25234451564435900</v>
      </c>
      <c r="I25" s="28">
        <f>SUM(I6-I12)</f>
        <v>671.4170000000004</v>
      </c>
      <c r="J25" s="101">
        <f>SUM(J6-J12)</f>
        <v>-4.547473508864641E-13</v>
      </c>
      <c r="K25" s="14">
        <f>SUM(K6-K12)</f>
        <v>0</v>
      </c>
      <c r="L25" s="14">
        <f>SUM(L6-L12)</f>
        <v>373.95299999999975</v>
      </c>
      <c r="M25" s="27" t="e">
        <f t="shared" si="1"/>
        <v>#DIV/0!</v>
      </c>
      <c r="N25" s="29">
        <f>SUM(N6-N12)</f>
        <v>458.83399999999983</v>
      </c>
      <c r="O25" s="8">
        <f>SUM(O6-O12)</f>
        <v>0</v>
      </c>
      <c r="P25" s="14">
        <f>SUM(P6-P12)</f>
        <v>0</v>
      </c>
      <c r="Q25" s="14">
        <f>SUM(Q6-Q12)</f>
        <v>85.05900000000065</v>
      </c>
      <c r="R25" s="27" t="e">
        <f t="shared" si="2"/>
        <v>#DIV/0!</v>
      </c>
      <c r="S25" s="29">
        <f>SUM(S6-S12)</f>
        <v>212.58300000000008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15471</v>
      </c>
      <c r="F26" s="113">
        <v>15471</v>
      </c>
      <c r="G26" s="114">
        <v>14764</v>
      </c>
      <c r="H26" s="76">
        <f t="shared" si="0"/>
        <v>95.43015965354535</v>
      </c>
      <c r="I26" s="121">
        <v>14459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28.86</v>
      </c>
      <c r="F27" s="116">
        <v>28.86</v>
      </c>
      <c r="G27" s="117">
        <v>29.73</v>
      </c>
      <c r="H27" s="84">
        <f t="shared" si="0"/>
        <v>103.01455301455303</v>
      </c>
      <c r="I27" s="122">
        <v>28.89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34</v>
      </c>
      <c r="F28" s="119">
        <v>34</v>
      </c>
      <c r="G28" s="120">
        <v>34</v>
      </c>
      <c r="H28" s="93">
        <f t="shared" si="0"/>
        <v>100</v>
      </c>
      <c r="I28" s="123">
        <v>34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1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11111211">
    <tabColor indexed="14"/>
  </sheetPr>
  <dimension ref="A1:X28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5" customWidth="1"/>
    <col min="2" max="2" width="6.5" style="4" customWidth="1"/>
    <col min="3" max="3" width="29.25" style="4" bestFit="1" customWidth="1"/>
    <col min="4" max="4" width="8.5" style="4" customWidth="1"/>
    <col min="5" max="7" width="11" style="4" customWidth="1"/>
    <col min="8" max="8" width="8.75" style="4" customWidth="1"/>
    <col min="9" max="12" width="11" style="4" customWidth="1"/>
    <col min="13" max="13" width="8.75" style="4" customWidth="1"/>
    <col min="14" max="17" width="11" style="4" customWidth="1"/>
    <col min="18" max="18" width="8.75" style="4" customWidth="1"/>
    <col min="19" max="22" width="11" style="4" customWidth="1"/>
    <col min="23" max="23" width="8.75" style="4" customWidth="1"/>
    <col min="24" max="24" width="11" style="4" customWidth="1"/>
    <col min="25" max="16384" width="6.5" style="4" customWidth="1"/>
  </cols>
  <sheetData>
    <row r="1" spans="1:24" s="1" customFormat="1" ht="15.75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8437.481</v>
      </c>
      <c r="F6" s="14">
        <f>SUM(F7,F10)</f>
        <v>8443.651</v>
      </c>
      <c r="G6" s="14">
        <f>SUM(G7,G10)</f>
        <v>4507.158</v>
      </c>
      <c r="H6" s="27">
        <f aca="true" t="shared" si="0" ref="H6:H28">G6/F6*100</f>
        <v>53.37925501657992</v>
      </c>
      <c r="I6" s="28">
        <f>SUM(I7,I10)</f>
        <v>4701.693</v>
      </c>
      <c r="J6" s="97">
        <f>SUM(J7,J10)</f>
        <v>3776.381</v>
      </c>
      <c r="K6" s="14">
        <f>SUM(K7,K10)</f>
        <v>3782.551</v>
      </c>
      <c r="L6" s="14">
        <f>SUM(L7,L10)</f>
        <v>2169.558</v>
      </c>
      <c r="M6" s="27">
        <f aca="true" t="shared" si="1" ref="M6:M25">L6/K6*100</f>
        <v>57.35700589364162</v>
      </c>
      <c r="N6" s="29">
        <f>SUM(N7,N10)</f>
        <v>2134.2929999999997</v>
      </c>
      <c r="O6" s="8">
        <f>SUM(O7,O10)</f>
        <v>4661.1</v>
      </c>
      <c r="P6" s="14">
        <f>SUM(P7,P10)</f>
        <v>4661.1</v>
      </c>
      <c r="Q6" s="14">
        <f>SUM(Q7,Q10)</f>
        <v>2337.6</v>
      </c>
      <c r="R6" s="27">
        <f aca="true" t="shared" si="2" ref="R6:R25">Q6/P6*100</f>
        <v>50.151251850421566</v>
      </c>
      <c r="S6" s="29">
        <f>SUM(S7,S10)</f>
        <v>2567.4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1721</v>
      </c>
      <c r="F7" s="35">
        <f>SUM(F8,F9)</f>
        <v>1727.17</v>
      </c>
      <c r="G7" s="35">
        <f>SUM(G8,G9)</f>
        <v>1141.8680000000002</v>
      </c>
      <c r="H7" s="36">
        <f t="shared" si="0"/>
        <v>66.11207929734769</v>
      </c>
      <c r="I7" s="37">
        <f>SUM(I8,I9)</f>
        <v>1078.013</v>
      </c>
      <c r="J7" s="98">
        <f>SUM(J8,J9)</f>
        <v>1721</v>
      </c>
      <c r="K7" s="35">
        <f>SUM(K8,K9)</f>
        <v>1727.17</v>
      </c>
      <c r="L7" s="35">
        <f>SUM(L8,L9)</f>
        <v>1141.8680000000002</v>
      </c>
      <c r="M7" s="36">
        <f t="shared" si="1"/>
        <v>66.11207929734769</v>
      </c>
      <c r="N7" s="38">
        <f>SUM(N8,N9)</f>
        <v>1078.013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1720</v>
      </c>
      <c r="F8" s="44">
        <f t="shared" si="4"/>
        <v>1720</v>
      </c>
      <c r="G8" s="44">
        <f t="shared" si="4"/>
        <v>1135.601</v>
      </c>
      <c r="H8" s="45">
        <f t="shared" si="0"/>
        <v>66.02331395348838</v>
      </c>
      <c r="I8" s="46">
        <f>SUM(N8,S8)</f>
        <v>1077.87</v>
      </c>
      <c r="J8" s="139">
        <v>1720</v>
      </c>
      <c r="K8" s="44">
        <v>1720</v>
      </c>
      <c r="L8" s="44">
        <v>1135.601</v>
      </c>
      <c r="M8" s="45">
        <f t="shared" si="1"/>
        <v>66.02331395348838</v>
      </c>
      <c r="N8" s="46">
        <v>1077.87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1</v>
      </c>
      <c r="F9" s="51">
        <f t="shared" si="4"/>
        <v>7.17</v>
      </c>
      <c r="G9" s="51">
        <f t="shared" si="4"/>
        <v>6.267</v>
      </c>
      <c r="H9" s="52">
        <f t="shared" si="0"/>
        <v>87.40585774058577</v>
      </c>
      <c r="I9" s="138">
        <f>SUM(N9,S9)</f>
        <v>0.143</v>
      </c>
      <c r="J9" s="139">
        <v>1</v>
      </c>
      <c r="K9" s="51">
        <v>7.17</v>
      </c>
      <c r="L9" s="51">
        <v>6.267</v>
      </c>
      <c r="M9" s="52">
        <f t="shared" si="1"/>
        <v>87.40585774058577</v>
      </c>
      <c r="N9" s="53">
        <v>0.143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6716.481</v>
      </c>
      <c r="F10" s="55">
        <f t="shared" si="4"/>
        <v>6716.481</v>
      </c>
      <c r="G10" s="55">
        <f t="shared" si="4"/>
        <v>3365.29</v>
      </c>
      <c r="H10" s="27">
        <f t="shared" si="0"/>
        <v>50.10495823631452</v>
      </c>
      <c r="I10" s="56">
        <f>SUM(N10,S10)</f>
        <v>3623.6800000000003</v>
      </c>
      <c r="J10" s="99">
        <v>2055.381</v>
      </c>
      <c r="K10" s="11">
        <v>2055.381</v>
      </c>
      <c r="L10" s="11">
        <v>1027.69</v>
      </c>
      <c r="M10" s="27">
        <f t="shared" si="1"/>
        <v>49.99997567360991</v>
      </c>
      <c r="N10" s="57">
        <v>1056.28</v>
      </c>
      <c r="O10" s="10">
        <v>4661.1</v>
      </c>
      <c r="P10" s="11">
        <v>4661.1</v>
      </c>
      <c r="Q10" s="11">
        <v>2337.6</v>
      </c>
      <c r="R10" s="27">
        <f t="shared" si="2"/>
        <v>50.151251850421566</v>
      </c>
      <c r="S10" s="57">
        <v>2567.4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150</v>
      </c>
      <c r="J11" s="100"/>
      <c r="K11" s="13"/>
      <c r="L11" s="13"/>
      <c r="M11" s="27" t="e">
        <f t="shared" si="1"/>
        <v>#DIV/0!</v>
      </c>
      <c r="N11" s="62">
        <v>150</v>
      </c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8437.481</v>
      </c>
      <c r="F12" s="14">
        <f>SUM(F13,F14,F15,F16,F17,F18,F19,F20,F21,F22,F23,F24)</f>
        <v>8443.651</v>
      </c>
      <c r="G12" s="14">
        <f>SUM(G13,G14,G15,G16,G17,G18,G19,G20,G21,G22,G23,G24)</f>
        <v>3976.5960000000005</v>
      </c>
      <c r="H12" s="27">
        <f t="shared" si="0"/>
        <v>47.09569355720648</v>
      </c>
      <c r="I12" s="28">
        <f>SUM(I13,I14,I15,I16,I17,I18,I19,I20,I21,I22,I23,I24)</f>
        <v>4054.0559999999996</v>
      </c>
      <c r="J12" s="101">
        <f>SUM(J13:J24)</f>
        <v>3776.3810000000003</v>
      </c>
      <c r="K12" s="14">
        <f>SUM(K13,K14,K15,K16,K17,K18,K19,K20,K21,K22,K23,K24)</f>
        <v>3782.5510000000004</v>
      </c>
      <c r="L12" s="14">
        <f>SUM(L13,L14,L15,L16,L17,L18,L19,L20,L21,L22,L23,L24)</f>
        <v>1723.6509999999998</v>
      </c>
      <c r="M12" s="27">
        <f t="shared" si="1"/>
        <v>45.56848010773681</v>
      </c>
      <c r="N12" s="29">
        <f>SUM(N13,N14,N15,N16,N17,N18,N19,N20,N21,N22,N23,N24)</f>
        <v>1609.589</v>
      </c>
      <c r="O12" s="8">
        <f>SUM(O13,O14,O15,O16,O17,O18,O19,O20,O21,O22,O23,O24)</f>
        <v>4661.1</v>
      </c>
      <c r="P12" s="14">
        <f>SUM(P13,P14,P15,P16,P17,P18,P19,P20,P21,P22,P23,P24)</f>
        <v>4661.1</v>
      </c>
      <c r="Q12" s="14">
        <f>SUM(Q13,Q14,Q15,Q16,Q17,Q18,Q19,Q20,Q21,Q22,Q23,Q24)</f>
        <v>2252.9449999999997</v>
      </c>
      <c r="R12" s="27">
        <f t="shared" si="2"/>
        <v>48.335049666387754</v>
      </c>
      <c r="S12" s="29">
        <f>SUM(S13,S14,S15,S16,S17,S18,S19,S20,S21,S22,S23,S24)</f>
        <v>2444.467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2009.732</v>
      </c>
      <c r="F13" s="55">
        <f t="shared" si="5"/>
        <v>2015.902</v>
      </c>
      <c r="G13" s="55">
        <f t="shared" si="5"/>
        <v>1164.96</v>
      </c>
      <c r="H13" s="27">
        <f t="shared" si="0"/>
        <v>57.788523450048665</v>
      </c>
      <c r="I13" s="56">
        <f aca="true" t="shared" si="6" ref="I13:I24">SUM(N13,S13)</f>
        <v>1095.675</v>
      </c>
      <c r="J13" s="102">
        <v>1973.732</v>
      </c>
      <c r="K13" s="55">
        <v>1979.902</v>
      </c>
      <c r="L13" s="55">
        <v>1163.318</v>
      </c>
      <c r="M13" s="27">
        <f t="shared" si="1"/>
        <v>58.75634248563818</v>
      </c>
      <c r="N13" s="56">
        <v>1095.675</v>
      </c>
      <c r="O13" s="54">
        <v>36</v>
      </c>
      <c r="P13" s="55">
        <v>36</v>
      </c>
      <c r="Q13" s="55">
        <v>1.642</v>
      </c>
      <c r="R13" s="27">
        <f t="shared" si="2"/>
        <v>4.561111111111111</v>
      </c>
      <c r="S13" s="56"/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836</v>
      </c>
      <c r="F14" s="55">
        <f t="shared" si="5"/>
        <v>836</v>
      </c>
      <c r="G14" s="55">
        <f t="shared" si="5"/>
        <v>167.794</v>
      </c>
      <c r="H14" s="27">
        <f t="shared" si="0"/>
        <v>20.071052631578947</v>
      </c>
      <c r="I14" s="56">
        <f t="shared" si="6"/>
        <v>86.504</v>
      </c>
      <c r="J14" s="102">
        <v>836</v>
      </c>
      <c r="K14" s="55">
        <v>836</v>
      </c>
      <c r="L14" s="55">
        <v>167.794</v>
      </c>
      <c r="M14" s="27">
        <f t="shared" si="1"/>
        <v>20.071052631578947</v>
      </c>
      <c r="N14" s="56">
        <v>86.504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267</v>
      </c>
      <c r="F16" s="55">
        <f t="shared" si="5"/>
        <v>257.259</v>
      </c>
      <c r="G16" s="55">
        <f t="shared" si="5"/>
        <v>44.993</v>
      </c>
      <c r="H16" s="27">
        <f t="shared" si="0"/>
        <v>17.489378408529923</v>
      </c>
      <c r="I16" s="56">
        <f t="shared" si="6"/>
        <v>41.323</v>
      </c>
      <c r="J16" s="102">
        <v>267</v>
      </c>
      <c r="K16" s="55">
        <v>257.259</v>
      </c>
      <c r="L16" s="55">
        <v>44.993</v>
      </c>
      <c r="M16" s="27">
        <f t="shared" si="1"/>
        <v>17.489378408529923</v>
      </c>
      <c r="N16" s="56">
        <v>41.323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2</v>
      </c>
      <c r="F17" s="55">
        <f t="shared" si="5"/>
        <v>2</v>
      </c>
      <c r="G17" s="55">
        <f t="shared" si="5"/>
        <v>0</v>
      </c>
      <c r="H17" s="27">
        <f t="shared" si="0"/>
        <v>0</v>
      </c>
      <c r="I17" s="56">
        <f t="shared" si="6"/>
        <v>0</v>
      </c>
      <c r="J17" s="100">
        <v>2</v>
      </c>
      <c r="K17" s="55">
        <v>2</v>
      </c>
      <c r="L17" s="55"/>
      <c r="M17" s="27">
        <f t="shared" si="1"/>
        <v>0</v>
      </c>
      <c r="N17" s="56"/>
      <c r="O17" s="54"/>
      <c r="P17" s="55"/>
      <c r="Q17" s="55"/>
      <c r="R17" s="27" t="e">
        <f t="shared" si="2"/>
        <v>#DIV/0!</v>
      </c>
      <c r="S17" s="56"/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272.576</v>
      </c>
      <c r="F18" s="55">
        <f t="shared" si="5"/>
        <v>272.576</v>
      </c>
      <c r="G18" s="55">
        <f t="shared" si="5"/>
        <v>120.164</v>
      </c>
      <c r="H18" s="27">
        <f t="shared" si="0"/>
        <v>44.08458558347029</v>
      </c>
      <c r="I18" s="56">
        <f t="shared" si="6"/>
        <v>154.73499999999999</v>
      </c>
      <c r="J18" s="103">
        <v>262.576</v>
      </c>
      <c r="K18" s="55">
        <v>262.576</v>
      </c>
      <c r="L18" s="55">
        <v>118.764</v>
      </c>
      <c r="M18" s="27">
        <f t="shared" si="1"/>
        <v>45.230333313021745</v>
      </c>
      <c r="N18" s="56">
        <v>151.529</v>
      </c>
      <c r="O18" s="54">
        <v>10</v>
      </c>
      <c r="P18" s="55">
        <v>10</v>
      </c>
      <c r="Q18" s="55">
        <v>1.4</v>
      </c>
      <c r="R18" s="27">
        <f t="shared" si="2"/>
        <v>13.999999999999998</v>
      </c>
      <c r="S18" s="56">
        <v>3.206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3524.616</v>
      </c>
      <c r="F19" s="55">
        <f t="shared" si="5"/>
        <v>3531.725</v>
      </c>
      <c r="G19" s="55">
        <f t="shared" si="5"/>
        <v>1724.095</v>
      </c>
      <c r="H19" s="27">
        <f t="shared" si="0"/>
        <v>48.81736262024931</v>
      </c>
      <c r="I19" s="56">
        <f t="shared" si="6"/>
        <v>1865.958</v>
      </c>
      <c r="J19" s="104">
        <v>175.616</v>
      </c>
      <c r="K19" s="55">
        <v>182.725</v>
      </c>
      <c r="L19" s="55">
        <v>90</v>
      </c>
      <c r="M19" s="27">
        <f t="shared" si="1"/>
        <v>49.25434395950198</v>
      </c>
      <c r="N19" s="56">
        <v>88.066</v>
      </c>
      <c r="O19" s="54">
        <v>3349</v>
      </c>
      <c r="P19" s="55">
        <v>3349</v>
      </c>
      <c r="Q19" s="55">
        <v>1634.095</v>
      </c>
      <c r="R19" s="27">
        <f t="shared" si="2"/>
        <v>48.793520453866826</v>
      </c>
      <c r="S19" s="56">
        <v>1777.892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1233.466</v>
      </c>
      <c r="F20" s="55">
        <f t="shared" si="5"/>
        <v>1235.955</v>
      </c>
      <c r="G20" s="55">
        <f t="shared" si="5"/>
        <v>607.267</v>
      </c>
      <c r="H20" s="27">
        <f t="shared" si="0"/>
        <v>49.133423142428335</v>
      </c>
      <c r="I20" s="56">
        <f t="shared" si="6"/>
        <v>650.279</v>
      </c>
      <c r="J20" s="100">
        <v>61.466</v>
      </c>
      <c r="K20" s="55">
        <v>63.955</v>
      </c>
      <c r="L20" s="55">
        <v>31.5</v>
      </c>
      <c r="M20" s="27">
        <f t="shared" si="1"/>
        <v>49.253381283715115</v>
      </c>
      <c r="N20" s="56">
        <v>30.822</v>
      </c>
      <c r="O20" s="54">
        <v>1172</v>
      </c>
      <c r="P20" s="55">
        <v>1172</v>
      </c>
      <c r="Q20" s="55">
        <v>575.767</v>
      </c>
      <c r="R20" s="27">
        <f t="shared" si="2"/>
        <v>49.12687713310581</v>
      </c>
      <c r="S20" s="56">
        <v>619.457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83.512</v>
      </c>
      <c r="F21" s="55">
        <f t="shared" si="5"/>
        <v>83.655</v>
      </c>
      <c r="G21" s="55">
        <f t="shared" si="5"/>
        <v>34.931</v>
      </c>
      <c r="H21" s="27">
        <f t="shared" si="0"/>
        <v>41.75602175602175</v>
      </c>
      <c r="I21" s="56">
        <f t="shared" si="6"/>
        <v>38.239000000000004</v>
      </c>
      <c r="J21" s="100">
        <v>3.512</v>
      </c>
      <c r="K21" s="55">
        <v>3.655</v>
      </c>
      <c r="L21" s="55">
        <v>1.8</v>
      </c>
      <c r="M21" s="27">
        <f t="shared" si="1"/>
        <v>49.24760601915185</v>
      </c>
      <c r="N21" s="56">
        <v>1.761</v>
      </c>
      <c r="O21" s="54">
        <v>80</v>
      </c>
      <c r="P21" s="55">
        <v>80</v>
      </c>
      <c r="Q21" s="55">
        <v>33.131</v>
      </c>
      <c r="R21" s="27">
        <f t="shared" si="2"/>
        <v>41.41375</v>
      </c>
      <c r="S21" s="56">
        <v>36.478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62.038000000000004</v>
      </c>
      <c r="F23" s="55">
        <f t="shared" si="5"/>
        <v>62.038000000000004</v>
      </c>
      <c r="G23" s="55">
        <f t="shared" si="5"/>
        <v>39.126000000000005</v>
      </c>
      <c r="H23" s="27">
        <f t="shared" si="0"/>
        <v>63.06779715658145</v>
      </c>
      <c r="I23" s="56">
        <f t="shared" si="6"/>
        <v>43.727999999999994</v>
      </c>
      <c r="J23" s="102">
        <v>47.938</v>
      </c>
      <c r="K23" s="55">
        <v>47.938</v>
      </c>
      <c r="L23" s="55">
        <v>32.216</v>
      </c>
      <c r="M23" s="27">
        <f t="shared" si="1"/>
        <v>67.20347115023571</v>
      </c>
      <c r="N23" s="56">
        <v>36.294</v>
      </c>
      <c r="O23" s="54">
        <v>14.1</v>
      </c>
      <c r="P23" s="55">
        <v>14.1</v>
      </c>
      <c r="Q23" s="55">
        <v>6.91</v>
      </c>
      <c r="R23" s="27">
        <f t="shared" si="2"/>
        <v>49.00709219858157</v>
      </c>
      <c r="S23" s="56">
        <v>7.434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146.541</v>
      </c>
      <c r="F24" s="55">
        <f t="shared" si="5"/>
        <v>146.541</v>
      </c>
      <c r="G24" s="55">
        <f t="shared" si="5"/>
        <v>73.266</v>
      </c>
      <c r="H24" s="27">
        <f t="shared" si="0"/>
        <v>49.99692918705346</v>
      </c>
      <c r="I24" s="56">
        <f t="shared" si="6"/>
        <v>77.615</v>
      </c>
      <c r="J24" s="100">
        <v>146.541</v>
      </c>
      <c r="K24" s="55">
        <v>146.541</v>
      </c>
      <c r="L24" s="55">
        <v>73.266</v>
      </c>
      <c r="M24" s="27">
        <f t="shared" si="1"/>
        <v>49.99692918705346</v>
      </c>
      <c r="N24" s="56">
        <v>77.615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530.5619999999999</v>
      </c>
      <c r="H25" s="27" t="e">
        <f t="shared" si="0"/>
        <v>#DIV/0!</v>
      </c>
      <c r="I25" s="28">
        <f>SUM(I6-I12)</f>
        <v>647.6370000000006</v>
      </c>
      <c r="J25" s="101">
        <f>SUM(J6-J12)</f>
        <v>-4.547473508864641E-13</v>
      </c>
      <c r="K25" s="14">
        <f>SUM(K6-K12)</f>
        <v>-4.547473508864641E-13</v>
      </c>
      <c r="L25" s="14">
        <f>SUM(L6-L12)</f>
        <v>445.90700000000015</v>
      </c>
      <c r="M25" s="27">
        <f t="shared" si="1"/>
        <v>-98055986281342600</v>
      </c>
      <c r="N25" s="29">
        <f>SUM(N6-N12)</f>
        <v>524.7039999999997</v>
      </c>
      <c r="O25" s="8">
        <f>SUM(O6-O12)</f>
        <v>0</v>
      </c>
      <c r="P25" s="14">
        <f>SUM(P6-P12)</f>
        <v>0</v>
      </c>
      <c r="Q25" s="14">
        <f>SUM(Q6-Q12)</f>
        <v>84.6550000000002</v>
      </c>
      <c r="R25" s="27" t="e">
        <f t="shared" si="2"/>
        <v>#DIV/0!</v>
      </c>
      <c r="S25" s="29">
        <f>SUM(S6-S12)</f>
        <v>122.93299999999999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14217</v>
      </c>
      <c r="F26" s="113">
        <v>14245</v>
      </c>
      <c r="G26" s="114">
        <v>13908</v>
      </c>
      <c r="H26" s="76">
        <f t="shared" si="0"/>
        <v>97.63425763425764</v>
      </c>
      <c r="I26" s="121">
        <v>13884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20.66</v>
      </c>
      <c r="F27" s="116">
        <v>20.66</v>
      </c>
      <c r="G27" s="117">
        <v>20.66</v>
      </c>
      <c r="H27" s="84">
        <f t="shared" si="0"/>
        <v>100</v>
      </c>
      <c r="I27" s="122">
        <v>22.4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29</v>
      </c>
      <c r="F28" s="119">
        <v>29</v>
      </c>
      <c r="G28" s="120">
        <v>29</v>
      </c>
      <c r="H28" s="93">
        <f t="shared" si="0"/>
        <v>100</v>
      </c>
      <c r="I28" s="123">
        <v>35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3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1111121">
    <tabColor indexed="14"/>
  </sheetPr>
  <dimension ref="A1:X28"/>
  <sheetViews>
    <sheetView zoomScale="120" zoomScaleNormal="120" workbookViewId="0" topLeftCell="B1">
      <selection activeCell="A1" sqref="A1:X1"/>
    </sheetView>
  </sheetViews>
  <sheetFormatPr defaultColWidth="10" defaultRowHeight="8.25"/>
  <cols>
    <col min="1" max="1" width="5.5" style="5" customWidth="1"/>
    <col min="2" max="2" width="6.5" style="4" customWidth="1"/>
    <col min="3" max="3" width="29.25" style="4" bestFit="1" customWidth="1"/>
    <col min="4" max="4" width="8.5" style="4" customWidth="1"/>
    <col min="5" max="7" width="11" style="4" customWidth="1"/>
    <col min="8" max="8" width="8.75" style="4" customWidth="1"/>
    <col min="9" max="12" width="11" style="4" customWidth="1"/>
    <col min="13" max="13" width="8.75" style="4" customWidth="1"/>
    <col min="14" max="17" width="11" style="4" customWidth="1"/>
    <col min="18" max="18" width="8.75" style="4" customWidth="1"/>
    <col min="19" max="22" width="11" style="4" customWidth="1"/>
    <col min="23" max="23" width="8.75" style="4" customWidth="1"/>
    <col min="24" max="24" width="11" style="4" customWidth="1"/>
    <col min="25" max="16384" width="6.5" style="4" customWidth="1"/>
  </cols>
  <sheetData>
    <row r="1" spans="1:24" s="1" customFormat="1" ht="15.75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4577.565</v>
      </c>
      <c r="F6" s="14">
        <f>SUM(F7,F10)</f>
        <v>4577.565</v>
      </c>
      <c r="G6" s="14">
        <f>SUM(G7,G10)</f>
        <v>2331.627</v>
      </c>
      <c r="H6" s="27">
        <f aca="true" t="shared" si="0" ref="H6:H28">G6/F6*100</f>
        <v>50.935967047982935</v>
      </c>
      <c r="I6" s="28">
        <f>SUM(I7,I10)</f>
        <v>2056.031</v>
      </c>
      <c r="J6" s="97">
        <f>SUM(J7,J10)</f>
        <v>1255.365</v>
      </c>
      <c r="K6" s="14">
        <f>SUM(K7,K10)</f>
        <v>1255.365</v>
      </c>
      <c r="L6" s="14">
        <f>SUM(L7,L10)</f>
        <v>664.527</v>
      </c>
      <c r="M6" s="27">
        <f aca="true" t="shared" si="1" ref="M6:M25">L6/K6*100</f>
        <v>52.9349631382108</v>
      </c>
      <c r="N6" s="29">
        <f>SUM(N7,N10)</f>
        <v>563.131</v>
      </c>
      <c r="O6" s="8">
        <f>SUM(O7,O10)</f>
        <v>3322.2</v>
      </c>
      <c r="P6" s="14">
        <f>SUM(P7,P10)</f>
        <v>3322.2</v>
      </c>
      <c r="Q6" s="14">
        <f>SUM(Q7,Q10)</f>
        <v>1667.1</v>
      </c>
      <c r="R6" s="27">
        <f aca="true" t="shared" si="2" ref="R6:R25">Q6/P6*100</f>
        <v>50.18060321473722</v>
      </c>
      <c r="S6" s="29">
        <f>SUM(S7,S10)</f>
        <v>1492.9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198.70000000000002</v>
      </c>
      <c r="F7" s="35">
        <f>SUM(F8,F9)</f>
        <v>198.70000000000002</v>
      </c>
      <c r="G7" s="35">
        <f>SUM(G8,G9)</f>
        <v>136.19500000000002</v>
      </c>
      <c r="H7" s="36">
        <f t="shared" si="0"/>
        <v>68.54302969300453</v>
      </c>
      <c r="I7" s="37">
        <f>SUM(I8,I9)</f>
        <v>144.355</v>
      </c>
      <c r="J7" s="98">
        <f>SUM(J8,J9)</f>
        <v>198.70000000000002</v>
      </c>
      <c r="K7" s="35">
        <f>SUM(K8,K9)</f>
        <v>198.70000000000002</v>
      </c>
      <c r="L7" s="35">
        <f>SUM(L8,L9)</f>
        <v>136.19500000000002</v>
      </c>
      <c r="M7" s="36">
        <f t="shared" si="1"/>
        <v>68.54302969300453</v>
      </c>
      <c r="N7" s="38">
        <f>SUM(N8,N9)</f>
        <v>144.355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198.43</v>
      </c>
      <c r="F8" s="44">
        <f t="shared" si="4"/>
        <v>198.43</v>
      </c>
      <c r="G8" s="44">
        <f t="shared" si="4"/>
        <v>136.121</v>
      </c>
      <c r="H8" s="45">
        <f t="shared" si="0"/>
        <v>68.59900216701104</v>
      </c>
      <c r="I8" s="46">
        <f>SUM(N8,S8)</f>
        <v>124.916</v>
      </c>
      <c r="J8" s="139">
        <v>198.43</v>
      </c>
      <c r="K8" s="44">
        <v>198.43</v>
      </c>
      <c r="L8" s="44">
        <v>136.121</v>
      </c>
      <c r="M8" s="45">
        <f t="shared" si="1"/>
        <v>68.59900216701104</v>
      </c>
      <c r="N8" s="46">
        <v>124.916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0.27</v>
      </c>
      <c r="F9" s="51">
        <f t="shared" si="4"/>
        <v>0.27</v>
      </c>
      <c r="G9" s="51">
        <f t="shared" si="4"/>
        <v>0.074</v>
      </c>
      <c r="H9" s="52">
        <f t="shared" si="0"/>
        <v>27.4074074074074</v>
      </c>
      <c r="I9" s="138">
        <f>SUM(N9,S9)</f>
        <v>19.439</v>
      </c>
      <c r="J9" s="139">
        <v>0.27</v>
      </c>
      <c r="K9" s="51">
        <v>0.27</v>
      </c>
      <c r="L9" s="51">
        <v>0.074</v>
      </c>
      <c r="M9" s="52">
        <f t="shared" si="1"/>
        <v>27.4074074074074</v>
      </c>
      <c r="N9" s="53">
        <v>19.439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4378.865</v>
      </c>
      <c r="F10" s="55">
        <f t="shared" si="4"/>
        <v>4378.865</v>
      </c>
      <c r="G10" s="55">
        <f t="shared" si="4"/>
        <v>2195.432</v>
      </c>
      <c r="H10" s="27">
        <f t="shared" si="0"/>
        <v>50.13701038967861</v>
      </c>
      <c r="I10" s="56">
        <f>SUM(N10,S10)</f>
        <v>1911.6760000000002</v>
      </c>
      <c r="J10" s="99">
        <v>1056.665</v>
      </c>
      <c r="K10" s="11">
        <v>1056.665</v>
      </c>
      <c r="L10" s="11">
        <v>528.332</v>
      </c>
      <c r="M10" s="27">
        <f t="shared" si="1"/>
        <v>49.99995268131338</v>
      </c>
      <c r="N10" s="57">
        <v>418.776</v>
      </c>
      <c r="O10" s="10">
        <v>3322.2</v>
      </c>
      <c r="P10" s="11">
        <v>3322.2</v>
      </c>
      <c r="Q10" s="11">
        <v>1667.1</v>
      </c>
      <c r="R10" s="27">
        <f t="shared" si="2"/>
        <v>50.18060321473722</v>
      </c>
      <c r="S10" s="57">
        <v>1492.9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4577.5650000000005</v>
      </c>
      <c r="F12" s="14">
        <f>SUM(F13,F14,F15,F16,F17,F18,F19,F20,F21,F22,F23,F24)</f>
        <v>4577.5650000000005</v>
      </c>
      <c r="G12" s="14">
        <f>SUM(G13,G14,G15,G16,G17,G18,G19,G20,G21,G22,G23,G24)</f>
        <v>1803.012</v>
      </c>
      <c r="H12" s="27">
        <f t="shared" si="0"/>
        <v>39.38801524391242</v>
      </c>
      <c r="I12" s="28">
        <f>SUM(I13,I14,I15,I16,I17,I18,I19,I20,I21,I22,I23,I24)</f>
        <v>1743.622</v>
      </c>
      <c r="J12" s="101">
        <f>SUM(J13:J24)</f>
        <v>1255.365</v>
      </c>
      <c r="K12" s="14">
        <f>SUM(K13,K14,K15,K16,K17,K18,K19,K20,K21,K22,K23,K24)</f>
        <v>1255.365</v>
      </c>
      <c r="L12" s="14">
        <f>SUM(L13,L14,L15,L16,L17,L18,L19,L20,L21,L22,L23,L24)</f>
        <v>248.72899999999998</v>
      </c>
      <c r="M12" s="27">
        <f t="shared" si="1"/>
        <v>19.813281396247305</v>
      </c>
      <c r="N12" s="29">
        <f>SUM(N13,N14,N15,N16,N17,N18,N19,N20,N21,N22,N23,N24)</f>
        <v>325.76400000000007</v>
      </c>
      <c r="O12" s="8">
        <f>SUM(O13,O14,O15,O16,O17,O18,O19,O20,O21,O22,O23,O24)</f>
        <v>3322.2</v>
      </c>
      <c r="P12" s="14">
        <f>SUM(P13,P14,P15,P16,P17,P18,P19,P20,P21,P22,P23,P24)</f>
        <v>3322.2</v>
      </c>
      <c r="Q12" s="14">
        <f>SUM(Q13,Q14,Q15,Q16,Q17,Q18,Q19,Q20,Q21,Q22,Q23,Q24)</f>
        <v>1554.2830000000001</v>
      </c>
      <c r="R12" s="27">
        <f t="shared" si="2"/>
        <v>46.78475106856902</v>
      </c>
      <c r="S12" s="29">
        <f>SUM(S13,S14,S15,S16,S17,S18,S19,S20,S21,S22,S23,S24)</f>
        <v>1417.858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192.12</v>
      </c>
      <c r="F13" s="55">
        <f t="shared" si="5"/>
        <v>192.12</v>
      </c>
      <c r="G13" s="55">
        <f t="shared" si="5"/>
        <v>51.028</v>
      </c>
      <c r="H13" s="27">
        <f t="shared" si="0"/>
        <v>26.560483031438682</v>
      </c>
      <c r="I13" s="56">
        <f aca="true" t="shared" si="6" ref="I13:I24">SUM(N13,S13)</f>
        <v>82.78699999999999</v>
      </c>
      <c r="J13" s="102">
        <v>183</v>
      </c>
      <c r="K13" s="55">
        <v>183</v>
      </c>
      <c r="L13" s="55">
        <v>51.028</v>
      </c>
      <c r="M13" s="27">
        <f t="shared" si="1"/>
        <v>27.88415300546448</v>
      </c>
      <c r="N13" s="56">
        <v>79.205</v>
      </c>
      <c r="O13" s="54">
        <v>9.12</v>
      </c>
      <c r="P13" s="55">
        <v>9.12</v>
      </c>
      <c r="Q13" s="55"/>
      <c r="R13" s="27">
        <f t="shared" si="2"/>
        <v>0</v>
      </c>
      <c r="S13" s="56">
        <v>3.582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522</v>
      </c>
      <c r="F14" s="55">
        <f t="shared" si="5"/>
        <v>522</v>
      </c>
      <c r="G14" s="55">
        <f t="shared" si="5"/>
        <v>40.48</v>
      </c>
      <c r="H14" s="27">
        <f t="shared" si="0"/>
        <v>7.75478927203065</v>
      </c>
      <c r="I14" s="56">
        <f t="shared" si="6"/>
        <v>50.136</v>
      </c>
      <c r="J14" s="102">
        <v>522</v>
      </c>
      <c r="K14" s="55">
        <v>522</v>
      </c>
      <c r="L14" s="55">
        <v>40.48</v>
      </c>
      <c r="M14" s="27">
        <f t="shared" si="1"/>
        <v>7.75478927203065</v>
      </c>
      <c r="N14" s="56">
        <v>50.136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269.5</v>
      </c>
      <c r="F16" s="55">
        <f t="shared" si="5"/>
        <v>269.5</v>
      </c>
      <c r="G16" s="55">
        <f t="shared" si="5"/>
        <v>43.977</v>
      </c>
      <c r="H16" s="27">
        <f t="shared" si="0"/>
        <v>16.317996289424862</v>
      </c>
      <c r="I16" s="56">
        <f t="shared" si="6"/>
        <v>63.772</v>
      </c>
      <c r="J16" s="102">
        <v>269.5</v>
      </c>
      <c r="K16" s="55">
        <v>269.5</v>
      </c>
      <c r="L16" s="55">
        <v>43.977</v>
      </c>
      <c r="M16" s="27">
        <f t="shared" si="1"/>
        <v>16.317996289424862</v>
      </c>
      <c r="N16" s="56">
        <v>63.772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0.865</v>
      </c>
      <c r="F17" s="55">
        <f t="shared" si="5"/>
        <v>0.865</v>
      </c>
      <c r="G17" s="55">
        <f t="shared" si="5"/>
        <v>0.523</v>
      </c>
      <c r="H17" s="27">
        <f t="shared" si="0"/>
        <v>60.46242774566474</v>
      </c>
      <c r="I17" s="56">
        <f t="shared" si="6"/>
        <v>0.191</v>
      </c>
      <c r="J17" s="100">
        <v>0.865</v>
      </c>
      <c r="K17" s="55">
        <v>0.865</v>
      </c>
      <c r="L17" s="55">
        <v>0.354</v>
      </c>
      <c r="M17" s="27">
        <f t="shared" si="1"/>
        <v>40.924855491329474</v>
      </c>
      <c r="N17" s="56">
        <v>0.084</v>
      </c>
      <c r="O17" s="54"/>
      <c r="P17" s="55"/>
      <c r="Q17" s="55">
        <v>0.169</v>
      </c>
      <c r="R17" s="27" t="e">
        <f t="shared" si="2"/>
        <v>#DIV/0!</v>
      </c>
      <c r="S17" s="56">
        <v>0.107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238.5</v>
      </c>
      <c r="F18" s="55">
        <f t="shared" si="5"/>
        <v>238.5</v>
      </c>
      <c r="G18" s="55">
        <f t="shared" si="5"/>
        <v>86.998</v>
      </c>
      <c r="H18" s="27">
        <f t="shared" si="0"/>
        <v>36.47714884696017</v>
      </c>
      <c r="I18" s="56">
        <f t="shared" si="6"/>
        <v>107.514</v>
      </c>
      <c r="J18" s="103">
        <v>233.5</v>
      </c>
      <c r="K18" s="55">
        <v>233.5</v>
      </c>
      <c r="L18" s="55">
        <v>84.638</v>
      </c>
      <c r="M18" s="27">
        <f t="shared" si="1"/>
        <v>36.24753747323341</v>
      </c>
      <c r="N18" s="56">
        <v>104.898</v>
      </c>
      <c r="O18" s="54">
        <v>5</v>
      </c>
      <c r="P18" s="55">
        <v>5</v>
      </c>
      <c r="Q18" s="55">
        <v>2.36</v>
      </c>
      <c r="R18" s="27">
        <f t="shared" si="2"/>
        <v>47.199999999999996</v>
      </c>
      <c r="S18" s="56">
        <v>2.616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2400</v>
      </c>
      <c r="F19" s="55">
        <f t="shared" si="5"/>
        <v>2400</v>
      </c>
      <c r="G19" s="55">
        <f t="shared" si="5"/>
        <v>1126.221</v>
      </c>
      <c r="H19" s="27">
        <f t="shared" si="0"/>
        <v>46.925875</v>
      </c>
      <c r="I19" s="56">
        <f t="shared" si="6"/>
        <v>1024.076</v>
      </c>
      <c r="J19" s="104"/>
      <c r="K19" s="55"/>
      <c r="L19" s="55"/>
      <c r="M19" s="27" t="e">
        <f t="shared" si="1"/>
        <v>#DIV/0!</v>
      </c>
      <c r="N19" s="56"/>
      <c r="O19" s="54">
        <v>2400</v>
      </c>
      <c r="P19" s="55">
        <v>2400</v>
      </c>
      <c r="Q19" s="55">
        <v>1126.221</v>
      </c>
      <c r="R19" s="27">
        <f t="shared" si="2"/>
        <v>46.925875</v>
      </c>
      <c r="S19" s="56">
        <v>1024.076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840</v>
      </c>
      <c r="F20" s="55">
        <f t="shared" si="5"/>
        <v>840</v>
      </c>
      <c r="G20" s="55">
        <f t="shared" si="5"/>
        <v>394.181</v>
      </c>
      <c r="H20" s="27">
        <f t="shared" si="0"/>
        <v>46.92630952380952</v>
      </c>
      <c r="I20" s="56">
        <f t="shared" si="6"/>
        <v>358.427</v>
      </c>
      <c r="J20" s="100"/>
      <c r="K20" s="55"/>
      <c r="L20" s="55"/>
      <c r="M20" s="27" t="e">
        <f t="shared" si="1"/>
        <v>#DIV/0!</v>
      </c>
      <c r="N20" s="56"/>
      <c r="O20" s="54">
        <v>840</v>
      </c>
      <c r="P20" s="55">
        <v>840</v>
      </c>
      <c r="Q20" s="55">
        <v>394.181</v>
      </c>
      <c r="R20" s="27">
        <f t="shared" si="2"/>
        <v>46.92630952380952</v>
      </c>
      <c r="S20" s="56">
        <v>358.427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58</v>
      </c>
      <c r="F21" s="55">
        <f t="shared" si="5"/>
        <v>58</v>
      </c>
      <c r="G21" s="55">
        <f t="shared" si="5"/>
        <v>26.622</v>
      </c>
      <c r="H21" s="27">
        <f t="shared" si="0"/>
        <v>45.9</v>
      </c>
      <c r="I21" s="56">
        <f t="shared" si="6"/>
        <v>24.749</v>
      </c>
      <c r="J21" s="100"/>
      <c r="K21" s="55"/>
      <c r="L21" s="55"/>
      <c r="M21" s="27" t="e">
        <f t="shared" si="1"/>
        <v>#DIV/0!</v>
      </c>
      <c r="N21" s="56"/>
      <c r="O21" s="54">
        <v>58</v>
      </c>
      <c r="P21" s="55">
        <v>58</v>
      </c>
      <c r="Q21" s="55">
        <v>26.622</v>
      </c>
      <c r="R21" s="27">
        <f t="shared" si="2"/>
        <v>45.9</v>
      </c>
      <c r="S21" s="56">
        <v>24.749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40.78</v>
      </c>
      <c r="F23" s="55">
        <f t="shared" si="5"/>
        <v>40.78</v>
      </c>
      <c r="G23" s="55">
        <f t="shared" si="5"/>
        <v>25.086000000000002</v>
      </c>
      <c r="H23" s="27">
        <f t="shared" si="0"/>
        <v>61.515448749386955</v>
      </c>
      <c r="I23" s="56">
        <f t="shared" si="6"/>
        <v>24.244999999999997</v>
      </c>
      <c r="J23" s="102">
        <v>30.7</v>
      </c>
      <c r="K23" s="55">
        <v>30.7</v>
      </c>
      <c r="L23" s="55">
        <v>20.356</v>
      </c>
      <c r="M23" s="27">
        <f t="shared" si="1"/>
        <v>66.30618892508144</v>
      </c>
      <c r="N23" s="56">
        <v>19.944</v>
      </c>
      <c r="O23" s="54">
        <v>10.08</v>
      </c>
      <c r="P23" s="55">
        <v>10.08</v>
      </c>
      <c r="Q23" s="55">
        <v>4.73</v>
      </c>
      <c r="R23" s="27">
        <f t="shared" si="2"/>
        <v>46.92460317460318</v>
      </c>
      <c r="S23" s="56">
        <v>4.301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15.8</v>
      </c>
      <c r="F24" s="55">
        <f t="shared" si="5"/>
        <v>15.8</v>
      </c>
      <c r="G24" s="55">
        <f t="shared" si="5"/>
        <v>7.896</v>
      </c>
      <c r="H24" s="27">
        <f t="shared" si="0"/>
        <v>49.974683544303794</v>
      </c>
      <c r="I24" s="56">
        <f t="shared" si="6"/>
        <v>7.725</v>
      </c>
      <c r="J24" s="100">
        <v>15.8</v>
      </c>
      <c r="K24" s="55">
        <v>15.8</v>
      </c>
      <c r="L24" s="55">
        <v>7.896</v>
      </c>
      <c r="M24" s="27">
        <f t="shared" si="1"/>
        <v>49.974683544303794</v>
      </c>
      <c r="N24" s="56">
        <v>7.725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-9.094947017729282E-13</v>
      </c>
      <c r="F25" s="14">
        <f>SUM(F6-F12)</f>
        <v>-9.094947017729282E-13</v>
      </c>
      <c r="G25" s="14">
        <f>SUM(G6-G12)</f>
        <v>528.615</v>
      </c>
      <c r="H25" s="27">
        <f t="shared" si="0"/>
        <v>-58121833911681020</v>
      </c>
      <c r="I25" s="28">
        <f>SUM(I6-I12)</f>
        <v>312.4089999999999</v>
      </c>
      <c r="J25" s="101">
        <f>SUM(J6-J12)</f>
        <v>0</v>
      </c>
      <c r="K25" s="14">
        <f>SUM(K6-K12)</f>
        <v>0</v>
      </c>
      <c r="L25" s="14">
        <f>SUM(L6-L12)</f>
        <v>415.79800000000006</v>
      </c>
      <c r="M25" s="27" t="e">
        <f t="shared" si="1"/>
        <v>#DIV/0!</v>
      </c>
      <c r="N25" s="29">
        <f>SUM(N6-N12)</f>
        <v>237.3669999999999</v>
      </c>
      <c r="O25" s="8">
        <f>SUM(O6-O12)</f>
        <v>0</v>
      </c>
      <c r="P25" s="14">
        <f>SUM(P6-P12)</f>
        <v>0</v>
      </c>
      <c r="Q25" s="14">
        <f>SUM(Q6-Q12)</f>
        <v>112.81699999999978</v>
      </c>
      <c r="R25" s="27" t="e">
        <f t="shared" si="2"/>
        <v>#DIV/0!</v>
      </c>
      <c r="S25" s="29">
        <f>SUM(S6-S12)</f>
        <v>75.04200000000014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16221</v>
      </c>
      <c r="F26" s="113">
        <v>16221</v>
      </c>
      <c r="G26" s="114">
        <v>15436</v>
      </c>
      <c r="H26" s="76">
        <f t="shared" si="0"/>
        <v>95.16059429135072</v>
      </c>
      <c r="I26" s="121">
        <v>15833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12.33</v>
      </c>
      <c r="F27" s="116">
        <v>12.33</v>
      </c>
      <c r="G27" s="117">
        <v>12.16</v>
      </c>
      <c r="H27" s="84">
        <f t="shared" si="0"/>
        <v>98.62124898621249</v>
      </c>
      <c r="I27" s="122">
        <v>10.78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16</v>
      </c>
      <c r="F28" s="119">
        <v>16</v>
      </c>
      <c r="G28" s="120">
        <v>16</v>
      </c>
      <c r="H28" s="93">
        <f t="shared" si="0"/>
        <v>100</v>
      </c>
      <c r="I28" s="123">
        <v>13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5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11111">
    <tabColor indexed="14"/>
  </sheetPr>
  <dimension ref="A1:X28"/>
  <sheetViews>
    <sheetView zoomScale="120" zoomScaleNormal="120" workbookViewId="0" topLeftCell="A1">
      <selection activeCell="A1" sqref="A1:X1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64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26463.218</v>
      </c>
      <c r="F6" s="14">
        <f>SUM(F7,F10)</f>
        <v>26930.396</v>
      </c>
      <c r="G6" s="14">
        <f>SUM(G7,G10)</f>
        <v>13973.52</v>
      </c>
      <c r="H6" s="27">
        <f aca="true" t="shared" si="0" ref="H6:H28">G6/F6*100</f>
        <v>51.88754001240829</v>
      </c>
      <c r="I6" s="28">
        <f>SUM(I7,I10)</f>
        <v>13289.667000000001</v>
      </c>
      <c r="J6" s="97">
        <f>SUM(J7,J10)</f>
        <v>5141.618</v>
      </c>
      <c r="K6" s="14">
        <f>SUM(K7,K10)</f>
        <v>5408.694</v>
      </c>
      <c r="L6" s="14">
        <f>SUM(L7,L10)</f>
        <v>3070.4179999999997</v>
      </c>
      <c r="M6" s="27">
        <f aca="true" t="shared" si="1" ref="M6:M25">L6/K6*100</f>
        <v>56.768195797358835</v>
      </c>
      <c r="N6" s="29">
        <f>SUM(N7,N10)</f>
        <v>2289.557</v>
      </c>
      <c r="O6" s="8">
        <f>SUM(O7,O10)</f>
        <v>21321.6</v>
      </c>
      <c r="P6" s="14">
        <f>SUM(P7,P10)</f>
        <v>21521.702</v>
      </c>
      <c r="Q6" s="14">
        <f>SUM(Q7,Q10)</f>
        <v>10903.102</v>
      </c>
      <c r="R6" s="27">
        <f aca="true" t="shared" si="2" ref="R6:R25">Q6/P6*100</f>
        <v>50.66096538275644</v>
      </c>
      <c r="S6" s="29">
        <f>SUM(S7,S10)</f>
        <v>11000.11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403</v>
      </c>
      <c r="F7" s="35">
        <f>SUM(F8,F9)</f>
        <v>709.078</v>
      </c>
      <c r="G7" s="35">
        <f>SUM(G8,G9)</f>
        <v>740.11</v>
      </c>
      <c r="H7" s="36">
        <f t="shared" si="0"/>
        <v>104.37638736500074</v>
      </c>
      <c r="I7" s="37">
        <f>SUM(I8,I9)</f>
        <v>317.423</v>
      </c>
      <c r="J7" s="98">
        <f>SUM(J8,J9)</f>
        <v>403</v>
      </c>
      <c r="K7" s="35">
        <f>SUM(K8,K9)</f>
        <v>670.076</v>
      </c>
      <c r="L7" s="35">
        <f>SUM(L8,L9)</f>
        <v>701.108</v>
      </c>
      <c r="M7" s="36">
        <f t="shared" si="1"/>
        <v>104.63111647037051</v>
      </c>
      <c r="N7" s="38">
        <f>SUM(N8,N9)</f>
        <v>317.423</v>
      </c>
      <c r="O7" s="34">
        <f>SUM(O8,O9)</f>
        <v>0</v>
      </c>
      <c r="P7" s="35">
        <f>SUM(P8,P9)</f>
        <v>39.002</v>
      </c>
      <c r="Q7" s="35">
        <f>SUM(Q8,Q9)</f>
        <v>39.002</v>
      </c>
      <c r="R7" s="36">
        <f t="shared" si="2"/>
        <v>100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400</v>
      </c>
      <c r="F8" s="44">
        <f t="shared" si="4"/>
        <v>400</v>
      </c>
      <c r="G8" s="44">
        <f t="shared" si="4"/>
        <v>425.716</v>
      </c>
      <c r="H8" s="45">
        <f t="shared" si="0"/>
        <v>106.429</v>
      </c>
      <c r="I8" s="46">
        <f>SUM(N8,S8)</f>
        <v>290.964</v>
      </c>
      <c r="J8" s="139">
        <v>400</v>
      </c>
      <c r="K8" s="44">
        <v>400</v>
      </c>
      <c r="L8" s="44">
        <v>425.716</v>
      </c>
      <c r="M8" s="45">
        <f t="shared" si="1"/>
        <v>106.429</v>
      </c>
      <c r="N8" s="46">
        <v>290.964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3</v>
      </c>
      <c r="F9" s="51">
        <f t="shared" si="4"/>
        <v>309.07800000000003</v>
      </c>
      <c r="G9" s="51">
        <f t="shared" si="4"/>
        <v>314.394</v>
      </c>
      <c r="H9" s="52">
        <f t="shared" si="0"/>
        <v>101.7199541863219</v>
      </c>
      <c r="I9" s="138">
        <f>SUM(N9,S9)</f>
        <v>26.459</v>
      </c>
      <c r="J9" s="139">
        <v>3</v>
      </c>
      <c r="K9" s="51">
        <v>270.076</v>
      </c>
      <c r="L9" s="51">
        <v>275.392</v>
      </c>
      <c r="M9" s="52">
        <f t="shared" si="1"/>
        <v>101.96833483908232</v>
      </c>
      <c r="N9" s="53">
        <v>26.459</v>
      </c>
      <c r="O9" s="50"/>
      <c r="P9" s="51">
        <v>39.002</v>
      </c>
      <c r="Q9" s="51">
        <v>39.002</v>
      </c>
      <c r="R9" s="52">
        <f t="shared" si="2"/>
        <v>100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26060.218</v>
      </c>
      <c r="F10" s="55">
        <f t="shared" si="4"/>
        <v>26221.318</v>
      </c>
      <c r="G10" s="55">
        <f t="shared" si="4"/>
        <v>13233.41</v>
      </c>
      <c r="H10" s="27">
        <f t="shared" si="0"/>
        <v>50.46813436304003</v>
      </c>
      <c r="I10" s="56">
        <f>SUM(N10,S10)</f>
        <v>12972.244</v>
      </c>
      <c r="J10" s="99">
        <v>4738.618</v>
      </c>
      <c r="K10" s="11">
        <v>4738.618</v>
      </c>
      <c r="L10" s="11">
        <v>2369.31</v>
      </c>
      <c r="M10" s="27">
        <f t="shared" si="1"/>
        <v>50.00002110319927</v>
      </c>
      <c r="N10" s="57">
        <v>1972.134</v>
      </c>
      <c r="O10" s="10">
        <v>21321.6</v>
      </c>
      <c r="P10" s="11">
        <v>21482.7</v>
      </c>
      <c r="Q10" s="11">
        <v>10864.1</v>
      </c>
      <c r="R10" s="27">
        <f t="shared" si="2"/>
        <v>50.57139000218781</v>
      </c>
      <c r="S10" s="57">
        <v>11000.11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26463.217999999997</v>
      </c>
      <c r="F12" s="14">
        <f>SUM(F13,F14,F15,F16,F17,F18,F19,F20,F21,F22,F23,F24)</f>
        <v>26930.396</v>
      </c>
      <c r="G12" s="14">
        <f>SUM(G13,G14,G15,G16,G17,G18,G19,G20,G21,G22,G23,G24)</f>
        <v>12793.232999999998</v>
      </c>
      <c r="H12" s="27">
        <f t="shared" si="0"/>
        <v>47.504808321422374</v>
      </c>
      <c r="I12" s="28">
        <f>SUM(I13,I14,I15,I16,I17,I18,I19,I20,I21,I22,I23,I24)</f>
        <v>11909.541000000001</v>
      </c>
      <c r="J12" s="101">
        <f>SUM(J13:J24)</f>
        <v>5141.6179999999995</v>
      </c>
      <c r="K12" s="14">
        <f>SUM(K13,K14,K15,K16,K17,K18,K19,K20,K21,K22,K23,K24)</f>
        <v>5408.694</v>
      </c>
      <c r="L12" s="14">
        <f>SUM(L13,L14,L15,L16,L17,L18,L19,L20,L21,L22,L23,L24)</f>
        <v>1905.4850000000001</v>
      </c>
      <c r="M12" s="27">
        <f t="shared" si="1"/>
        <v>35.230038896635676</v>
      </c>
      <c r="N12" s="29">
        <f>SUM(N13,N14,N15,N16,N17,N18,N19,N20,N21,N22,N23,N24)</f>
        <v>1494.9900000000002</v>
      </c>
      <c r="O12" s="8">
        <f>SUM(O13,O14,O15,O16,O17,O18,O19,O20,O21,O22,O23,O24)</f>
        <v>21321.600000000002</v>
      </c>
      <c r="P12" s="14">
        <f>SUM(P13,P14,P15,P16,P17,P18,P19,P20,P21,P22,P23,P24)</f>
        <v>21521.702</v>
      </c>
      <c r="Q12" s="14">
        <f>SUM(Q13,Q14,Q15,Q16,Q17,Q18,Q19,Q20,Q21,Q22,Q23,Q24)</f>
        <v>10887.748</v>
      </c>
      <c r="R12" s="27">
        <f t="shared" si="2"/>
        <v>50.589623441491746</v>
      </c>
      <c r="S12" s="29">
        <f>SUM(S13,S14,S15,S16,S17,S18,S19,S20,S21,S22,S23,S24)</f>
        <v>10414.551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1073.8310000000001</v>
      </c>
      <c r="F13" s="55">
        <f t="shared" si="5"/>
        <v>1069.013</v>
      </c>
      <c r="G13" s="55">
        <f t="shared" si="5"/>
        <v>312.815</v>
      </c>
      <c r="H13" s="27">
        <f t="shared" si="0"/>
        <v>29.26203890878783</v>
      </c>
      <c r="I13" s="56">
        <f aca="true" t="shared" si="6" ref="I13:I24">SUM(N13,S13)</f>
        <v>240.035</v>
      </c>
      <c r="J13" s="102">
        <v>645.445</v>
      </c>
      <c r="K13" s="55">
        <v>640.445</v>
      </c>
      <c r="L13" s="55">
        <v>260.154</v>
      </c>
      <c r="M13" s="27">
        <f t="shared" si="1"/>
        <v>40.62081833724987</v>
      </c>
      <c r="N13" s="56">
        <v>169.463</v>
      </c>
      <c r="O13" s="54">
        <v>428.386</v>
      </c>
      <c r="P13" s="55">
        <v>428.568</v>
      </c>
      <c r="Q13" s="55">
        <v>52.661</v>
      </c>
      <c r="R13" s="27">
        <f t="shared" si="2"/>
        <v>12.287664967986412</v>
      </c>
      <c r="S13" s="56">
        <v>70.572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2923.5</v>
      </c>
      <c r="F14" s="55">
        <f t="shared" si="5"/>
        <v>2923.5</v>
      </c>
      <c r="G14" s="55">
        <f t="shared" si="5"/>
        <v>674.755</v>
      </c>
      <c r="H14" s="27">
        <f t="shared" si="0"/>
        <v>23.080383102445698</v>
      </c>
      <c r="I14" s="56">
        <f t="shared" si="6"/>
        <v>611.078</v>
      </c>
      <c r="J14" s="102">
        <v>2923.5</v>
      </c>
      <c r="K14" s="55">
        <v>2923.5</v>
      </c>
      <c r="L14" s="55">
        <v>674.755</v>
      </c>
      <c r="M14" s="27">
        <f t="shared" si="1"/>
        <v>23.080383102445698</v>
      </c>
      <c r="N14" s="56">
        <v>611.078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555</v>
      </c>
      <c r="F16" s="55">
        <f t="shared" si="5"/>
        <v>753.602</v>
      </c>
      <c r="G16" s="55">
        <f t="shared" si="5"/>
        <v>355.229</v>
      </c>
      <c r="H16" s="27">
        <f t="shared" si="0"/>
        <v>47.13748105764051</v>
      </c>
      <c r="I16" s="56">
        <f t="shared" si="6"/>
        <v>146.465</v>
      </c>
      <c r="J16" s="102">
        <v>555</v>
      </c>
      <c r="K16" s="55">
        <v>753.602</v>
      </c>
      <c r="L16" s="55">
        <v>355.229</v>
      </c>
      <c r="M16" s="27">
        <f t="shared" si="1"/>
        <v>47.13748105764051</v>
      </c>
      <c r="N16" s="56">
        <v>146.465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45</v>
      </c>
      <c r="F17" s="55">
        <f t="shared" si="5"/>
        <v>82.369</v>
      </c>
      <c r="G17" s="55">
        <f t="shared" si="5"/>
        <v>69.93199999999999</v>
      </c>
      <c r="H17" s="27">
        <f t="shared" si="0"/>
        <v>84.90087290121282</v>
      </c>
      <c r="I17" s="56">
        <f t="shared" si="6"/>
        <v>45.218</v>
      </c>
      <c r="J17" s="100">
        <v>5</v>
      </c>
      <c r="K17" s="55">
        <v>5</v>
      </c>
      <c r="L17" s="55">
        <v>4.308</v>
      </c>
      <c r="M17" s="27">
        <f t="shared" si="1"/>
        <v>86.16</v>
      </c>
      <c r="N17" s="56">
        <v>3.542</v>
      </c>
      <c r="O17" s="54">
        <v>40</v>
      </c>
      <c r="P17" s="55">
        <v>77.369</v>
      </c>
      <c r="Q17" s="55">
        <v>65.624</v>
      </c>
      <c r="R17" s="27">
        <f t="shared" si="2"/>
        <v>84.81950135067015</v>
      </c>
      <c r="S17" s="56">
        <v>41.676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699.521</v>
      </c>
      <c r="F18" s="55">
        <f t="shared" si="5"/>
        <v>705.576</v>
      </c>
      <c r="G18" s="55">
        <f t="shared" si="5"/>
        <v>407.834</v>
      </c>
      <c r="H18" s="27">
        <f t="shared" si="0"/>
        <v>57.80156921437237</v>
      </c>
      <c r="I18" s="56">
        <f t="shared" si="6"/>
        <v>327.20099999999996</v>
      </c>
      <c r="J18" s="103">
        <v>549.521</v>
      </c>
      <c r="K18" s="55">
        <v>554.521</v>
      </c>
      <c r="L18" s="55">
        <v>298.822</v>
      </c>
      <c r="M18" s="27">
        <f t="shared" si="1"/>
        <v>53.88831081239485</v>
      </c>
      <c r="N18" s="56">
        <v>262.477</v>
      </c>
      <c r="O18" s="54">
        <v>150</v>
      </c>
      <c r="P18" s="55">
        <v>151.055</v>
      </c>
      <c r="Q18" s="55">
        <v>109.012</v>
      </c>
      <c r="R18" s="27">
        <f t="shared" si="2"/>
        <v>72.16709145675416</v>
      </c>
      <c r="S18" s="56">
        <v>64.724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15149</v>
      </c>
      <c r="F19" s="55">
        <f t="shared" si="5"/>
        <v>15318.1</v>
      </c>
      <c r="G19" s="55">
        <f t="shared" si="5"/>
        <v>7863.497</v>
      </c>
      <c r="H19" s="27">
        <f t="shared" si="0"/>
        <v>51.33467597156305</v>
      </c>
      <c r="I19" s="56">
        <f t="shared" si="6"/>
        <v>7513.944</v>
      </c>
      <c r="J19" s="104">
        <v>83</v>
      </c>
      <c r="K19" s="55">
        <v>134.1</v>
      </c>
      <c r="L19" s="55">
        <v>85.79</v>
      </c>
      <c r="M19" s="27">
        <f t="shared" si="1"/>
        <v>63.974645786726335</v>
      </c>
      <c r="N19" s="56">
        <v>81.613</v>
      </c>
      <c r="O19" s="54">
        <v>15066</v>
      </c>
      <c r="P19" s="55">
        <v>15184</v>
      </c>
      <c r="Q19" s="55">
        <v>7777.707</v>
      </c>
      <c r="R19" s="27">
        <f t="shared" si="2"/>
        <v>51.22304399367755</v>
      </c>
      <c r="S19" s="56">
        <v>7432.331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5293.132</v>
      </c>
      <c r="F20" s="55">
        <f t="shared" si="5"/>
        <v>5351.146</v>
      </c>
      <c r="G20" s="55">
        <f t="shared" si="5"/>
        <v>2719.303</v>
      </c>
      <c r="H20" s="27">
        <f t="shared" si="0"/>
        <v>50.81720812700682</v>
      </c>
      <c r="I20" s="56">
        <f t="shared" si="6"/>
        <v>2622.134</v>
      </c>
      <c r="J20" s="100">
        <v>20.152</v>
      </c>
      <c r="K20" s="55">
        <v>37.526</v>
      </c>
      <c r="L20" s="55">
        <v>20.094</v>
      </c>
      <c r="M20" s="27">
        <f t="shared" si="1"/>
        <v>53.54687416724404</v>
      </c>
      <c r="N20" s="56">
        <v>21.713</v>
      </c>
      <c r="O20" s="54">
        <v>5272.98</v>
      </c>
      <c r="P20" s="55">
        <v>5313.62</v>
      </c>
      <c r="Q20" s="55">
        <v>2699.209</v>
      </c>
      <c r="R20" s="27">
        <f t="shared" si="2"/>
        <v>50.79793060098389</v>
      </c>
      <c r="S20" s="56">
        <v>2600.421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301.02</v>
      </c>
      <c r="F21" s="55">
        <f t="shared" si="5"/>
        <v>303.38</v>
      </c>
      <c r="G21" s="55">
        <f t="shared" si="5"/>
        <v>150.936</v>
      </c>
      <c r="H21" s="27">
        <f t="shared" si="0"/>
        <v>49.751466807304375</v>
      </c>
      <c r="I21" s="56">
        <f t="shared" si="6"/>
        <v>147.838</v>
      </c>
      <c r="J21" s="100"/>
      <c r="K21" s="55"/>
      <c r="L21" s="55"/>
      <c r="M21" s="27" t="e">
        <f t="shared" si="1"/>
        <v>#DIV/0!</v>
      </c>
      <c r="N21" s="56"/>
      <c r="O21" s="54">
        <v>301.02</v>
      </c>
      <c r="P21" s="55">
        <v>303.38</v>
      </c>
      <c r="Q21" s="55">
        <v>150.936</v>
      </c>
      <c r="R21" s="27">
        <f t="shared" si="2"/>
        <v>49.751466807304375</v>
      </c>
      <c r="S21" s="56">
        <v>147.838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63.214</v>
      </c>
      <c r="F22" s="55">
        <f t="shared" si="5"/>
        <v>63.71</v>
      </c>
      <c r="G22" s="55">
        <f t="shared" si="5"/>
        <v>32.599</v>
      </c>
      <c r="H22" s="27">
        <f t="shared" si="0"/>
        <v>51.167791555485785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>
        <v>63.214</v>
      </c>
      <c r="P22" s="55">
        <v>63.71</v>
      </c>
      <c r="Q22" s="55">
        <v>32.599</v>
      </c>
      <c r="R22" s="27">
        <f t="shared" si="2"/>
        <v>51.167791555485785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50</v>
      </c>
      <c r="F23" s="55">
        <f t="shared" si="5"/>
        <v>50</v>
      </c>
      <c r="G23" s="55">
        <f t="shared" si="5"/>
        <v>45.319</v>
      </c>
      <c r="H23" s="27">
        <f t="shared" si="0"/>
        <v>90.638</v>
      </c>
      <c r="I23" s="56">
        <f t="shared" si="6"/>
        <v>89.428</v>
      </c>
      <c r="J23" s="102">
        <v>50</v>
      </c>
      <c r="K23" s="55">
        <v>50</v>
      </c>
      <c r="L23" s="55">
        <v>45.319</v>
      </c>
      <c r="M23" s="27">
        <f t="shared" si="1"/>
        <v>90.638</v>
      </c>
      <c r="N23" s="56">
        <v>32.439</v>
      </c>
      <c r="O23" s="54"/>
      <c r="P23" s="55"/>
      <c r="Q23" s="55"/>
      <c r="R23" s="27" t="e">
        <f t="shared" si="2"/>
        <v>#DIV/0!</v>
      </c>
      <c r="S23" s="56">
        <v>56.989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310</v>
      </c>
      <c r="F24" s="55">
        <f t="shared" si="5"/>
        <v>310</v>
      </c>
      <c r="G24" s="55">
        <f t="shared" si="5"/>
        <v>161.014</v>
      </c>
      <c r="H24" s="27">
        <f t="shared" si="0"/>
        <v>51.94000000000001</v>
      </c>
      <c r="I24" s="56">
        <f t="shared" si="6"/>
        <v>166.2</v>
      </c>
      <c r="J24" s="100">
        <v>310</v>
      </c>
      <c r="K24" s="55">
        <v>310</v>
      </c>
      <c r="L24" s="55">
        <v>161.014</v>
      </c>
      <c r="M24" s="27">
        <f t="shared" si="1"/>
        <v>51.94000000000001</v>
      </c>
      <c r="N24" s="56">
        <v>166.2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3.637978807091713E-12</v>
      </c>
      <c r="F25" s="14">
        <f>SUM(F6-F12)</f>
        <v>0</v>
      </c>
      <c r="G25" s="14">
        <f>SUM(G6-G12)</f>
        <v>1180.287000000002</v>
      </c>
      <c r="H25" s="27" t="e">
        <f t="shared" si="0"/>
        <v>#DIV/0!</v>
      </c>
      <c r="I25" s="28">
        <f>SUM(I6-I12)</f>
        <v>1380.1260000000002</v>
      </c>
      <c r="J25" s="101">
        <f>SUM(J6-J12)</f>
        <v>9.094947017729282E-13</v>
      </c>
      <c r="K25" s="14">
        <f>SUM(K6-K12)</f>
        <v>0</v>
      </c>
      <c r="L25" s="14">
        <f>SUM(L6-L12)</f>
        <v>1164.9329999999995</v>
      </c>
      <c r="M25" s="27" t="e">
        <f t="shared" si="1"/>
        <v>#DIV/0!</v>
      </c>
      <c r="N25" s="29">
        <f>SUM(N6-N12)</f>
        <v>794.5669999999996</v>
      </c>
      <c r="O25" s="8">
        <f>SUM(O6-O12)</f>
        <v>-3.637978807091713E-12</v>
      </c>
      <c r="P25" s="14">
        <f>SUM(P6-P12)</f>
        <v>0</v>
      </c>
      <c r="Q25" s="14">
        <f>SUM(Q6-Q12)</f>
        <v>15.354000000001179</v>
      </c>
      <c r="R25" s="27" t="e">
        <f t="shared" si="2"/>
        <v>#DIV/0!</v>
      </c>
      <c r="S25" s="29">
        <f>SUM(S6-S12)</f>
        <v>585.5590000000011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18354</v>
      </c>
      <c r="F26" s="113">
        <v>18220</v>
      </c>
      <c r="G26" s="114">
        <v>18723</v>
      </c>
      <c r="H26" s="76">
        <f t="shared" si="0"/>
        <v>102.76070252469813</v>
      </c>
      <c r="I26" s="121">
        <v>18208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68.78</v>
      </c>
      <c r="F27" s="116">
        <v>70.06</v>
      </c>
      <c r="G27" s="117">
        <v>70.06</v>
      </c>
      <c r="H27" s="84">
        <f t="shared" si="0"/>
        <v>100</v>
      </c>
      <c r="I27" s="122">
        <v>68.78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69</v>
      </c>
      <c r="F28" s="119">
        <v>79</v>
      </c>
      <c r="G28" s="120">
        <v>79</v>
      </c>
      <c r="H28" s="93">
        <f t="shared" si="0"/>
        <v>100</v>
      </c>
      <c r="I28" s="123">
        <v>69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7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1111131">
    <tabColor indexed="14"/>
  </sheetPr>
  <dimension ref="A1:X28"/>
  <sheetViews>
    <sheetView zoomScale="120" zoomScaleNormal="120" workbookViewId="0" topLeftCell="B1">
      <selection activeCell="J19" sqref="J19"/>
    </sheetView>
  </sheetViews>
  <sheetFormatPr defaultColWidth="10" defaultRowHeight="8.25"/>
  <cols>
    <col min="1" max="1" width="5.5" style="18" customWidth="1"/>
    <col min="2" max="2" width="6.5" style="9" customWidth="1"/>
    <col min="3" max="3" width="29.25" style="9" bestFit="1" customWidth="1"/>
    <col min="4" max="4" width="8.5" style="9" customWidth="1"/>
    <col min="5" max="7" width="11" style="9" customWidth="1"/>
    <col min="8" max="8" width="8.75" style="9" customWidth="1"/>
    <col min="9" max="12" width="11" style="9" customWidth="1"/>
    <col min="13" max="13" width="8.75" style="9" customWidth="1"/>
    <col min="14" max="17" width="11" style="9" customWidth="1"/>
    <col min="18" max="18" width="8.75" style="9" customWidth="1"/>
    <col min="19" max="22" width="11" style="9" customWidth="1"/>
    <col min="23" max="23" width="8.75" style="9" customWidth="1"/>
    <col min="24" max="24" width="11" style="9" customWidth="1"/>
    <col min="25" max="16384" width="6.5" style="9" customWidth="1"/>
  </cols>
  <sheetData>
    <row r="1" spans="1:24" s="3" customFormat="1" ht="15.75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21350.456</v>
      </c>
      <c r="F6" s="14">
        <f>SUM(F7,F10)</f>
        <v>21481.456</v>
      </c>
      <c r="G6" s="14">
        <f>SUM(G7,G10)</f>
        <v>10956.769</v>
      </c>
      <c r="H6" s="27">
        <f aca="true" t="shared" si="0" ref="H6:H28">G6/F6*100</f>
        <v>51.00570929642758</v>
      </c>
      <c r="I6" s="28">
        <f>SUM(I7,I10)</f>
        <v>11219.84</v>
      </c>
      <c r="J6" s="97">
        <f>SUM(J7,J10)</f>
        <v>5511.656</v>
      </c>
      <c r="K6" s="14">
        <f>SUM(K7,K10)</f>
        <v>5514.656</v>
      </c>
      <c r="L6" s="14">
        <f>SUM(L7,L10)</f>
        <v>2950.869</v>
      </c>
      <c r="M6" s="27">
        <f aca="true" t="shared" si="1" ref="M6:M25">L6/K6*100</f>
        <v>53.509575211944316</v>
      </c>
      <c r="N6" s="29">
        <f>SUM(N7,N10)</f>
        <v>3128.468</v>
      </c>
      <c r="O6" s="8">
        <f>SUM(O7,O10)</f>
        <v>15838.8</v>
      </c>
      <c r="P6" s="14">
        <f>SUM(P7,P10)</f>
        <v>15966.8</v>
      </c>
      <c r="Q6" s="14">
        <f>SUM(Q7,Q10)</f>
        <v>8005.9</v>
      </c>
      <c r="R6" s="27">
        <f aca="true" t="shared" si="2" ref="R6:R25">Q6/P6*100</f>
        <v>50.1409174036125</v>
      </c>
      <c r="S6" s="29">
        <f>SUM(S7,S10)</f>
        <v>8091.372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2032.98</v>
      </c>
      <c r="F7" s="35">
        <f>SUM(F8,F9)</f>
        <v>2032.98</v>
      </c>
      <c r="G7" s="35">
        <f>SUM(G8,G9)</f>
        <v>1208.5310000000002</v>
      </c>
      <c r="H7" s="36">
        <f t="shared" si="0"/>
        <v>59.446280829127694</v>
      </c>
      <c r="I7" s="37">
        <f>SUM(I8,I9)</f>
        <v>1516.7779999999998</v>
      </c>
      <c r="J7" s="98">
        <f>SUM(J8,J9)</f>
        <v>2032.98</v>
      </c>
      <c r="K7" s="35">
        <f>SUM(K8,K9)</f>
        <v>2032.98</v>
      </c>
      <c r="L7" s="35">
        <f>SUM(L8,L9)</f>
        <v>1208.5310000000002</v>
      </c>
      <c r="M7" s="36">
        <f t="shared" si="1"/>
        <v>59.446280829127694</v>
      </c>
      <c r="N7" s="38">
        <f>SUM(N8,N9)</f>
        <v>1516.7779999999998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1990.98</v>
      </c>
      <c r="F8" s="44">
        <f t="shared" si="4"/>
        <v>1990.98</v>
      </c>
      <c r="G8" s="44">
        <f t="shared" si="4"/>
        <v>1176.775</v>
      </c>
      <c r="H8" s="45">
        <f t="shared" si="0"/>
        <v>59.10531497051703</v>
      </c>
      <c r="I8" s="46">
        <f>SUM(N8,S8)</f>
        <v>1116.543</v>
      </c>
      <c r="J8" s="139">
        <v>1990.98</v>
      </c>
      <c r="K8" s="44">
        <v>1990.98</v>
      </c>
      <c r="L8" s="44">
        <v>1176.775</v>
      </c>
      <c r="M8" s="45">
        <f t="shared" si="1"/>
        <v>59.10531497051703</v>
      </c>
      <c r="N8" s="46">
        <v>1116.543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42</v>
      </c>
      <c r="F9" s="51">
        <f t="shared" si="4"/>
        <v>42</v>
      </c>
      <c r="G9" s="51">
        <f t="shared" si="4"/>
        <v>31.756</v>
      </c>
      <c r="H9" s="52">
        <f t="shared" si="0"/>
        <v>75.60952380952382</v>
      </c>
      <c r="I9" s="138">
        <f>SUM(N9,S9)</f>
        <v>400.235</v>
      </c>
      <c r="J9" s="139">
        <v>42</v>
      </c>
      <c r="K9" s="51">
        <v>42</v>
      </c>
      <c r="L9" s="51">
        <v>31.756</v>
      </c>
      <c r="M9" s="52">
        <f t="shared" si="1"/>
        <v>75.60952380952382</v>
      </c>
      <c r="N9" s="53">
        <v>400.235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19317.476</v>
      </c>
      <c r="F10" s="55">
        <f t="shared" si="4"/>
        <v>19448.476</v>
      </c>
      <c r="G10" s="55">
        <f t="shared" si="4"/>
        <v>9748.238</v>
      </c>
      <c r="H10" s="27">
        <f t="shared" si="0"/>
        <v>50.12340298540616</v>
      </c>
      <c r="I10" s="56">
        <f>SUM(N10,S10)</f>
        <v>9703.062</v>
      </c>
      <c r="J10" s="99">
        <v>3478.676</v>
      </c>
      <c r="K10" s="11">
        <v>3481.676</v>
      </c>
      <c r="L10" s="11">
        <v>1742.338</v>
      </c>
      <c r="M10" s="27">
        <f t="shared" si="1"/>
        <v>50.04308269925174</v>
      </c>
      <c r="N10" s="57">
        <v>1611.69</v>
      </c>
      <c r="O10" s="10">
        <v>15838.8</v>
      </c>
      <c r="P10" s="11">
        <v>15966.8</v>
      </c>
      <c r="Q10" s="11">
        <v>8005.9</v>
      </c>
      <c r="R10" s="27">
        <f t="shared" si="2"/>
        <v>50.1409174036125</v>
      </c>
      <c r="S10" s="57">
        <v>8091.372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21350.456</v>
      </c>
      <c r="F12" s="14">
        <f>SUM(F13,F14,F15,F16,F17,F18,F19,F20,F21,F22,F23,F24)</f>
        <v>21481.456</v>
      </c>
      <c r="G12" s="14">
        <f>SUM(G13,G14,G15,G16,G17,G18,G19,G20,G21,G22,G23,G24)</f>
        <v>10160.105999999998</v>
      </c>
      <c r="H12" s="27">
        <f t="shared" si="0"/>
        <v>47.29710127656151</v>
      </c>
      <c r="I12" s="28">
        <f>SUM(I13,I14,I15,I16,I17,I18,I19,I20,I21,I22,I23,I24)</f>
        <v>10218.425000000001</v>
      </c>
      <c r="J12" s="101">
        <f>SUM(J13:J24)</f>
        <v>5511.656</v>
      </c>
      <c r="K12" s="14">
        <f>SUM(K13,K14,K15,K16,K17,K18,K19,K20,K21,K22,K23,K24)</f>
        <v>5514.656</v>
      </c>
      <c r="L12" s="14">
        <f>SUM(L13,L14,L15,L16,L17,L18,L19,L20,L21,L22,L23,L24)</f>
        <v>2267.572</v>
      </c>
      <c r="M12" s="27">
        <f t="shared" si="1"/>
        <v>41.11901086849298</v>
      </c>
      <c r="N12" s="29">
        <f>SUM(N13,N14,N15,N16,N17,N18,N19,N20,N21,N22,N23,N24)</f>
        <v>2694.22</v>
      </c>
      <c r="O12" s="8">
        <f>SUM(O13,O14,O15,O16,O17,O18,O19,O20,O21,O22,O23,O24)</f>
        <v>15838.8</v>
      </c>
      <c r="P12" s="14">
        <f>SUM(P13,P14,P15,P16,P17,P18,P19,P20,P21,P22,P23,P24)</f>
        <v>15966.8</v>
      </c>
      <c r="Q12" s="14">
        <f>SUM(Q13,Q14,Q15,Q16,Q17,Q18,Q19,Q20,Q21,Q22,Q23,Q24)</f>
        <v>7892.534000000001</v>
      </c>
      <c r="R12" s="27">
        <f t="shared" si="2"/>
        <v>49.430906631259866</v>
      </c>
      <c r="S12" s="29">
        <f>SUM(S13,S14,S15,S16,S17,S18,S19,S20,S21,S22,S23,S24)</f>
        <v>7524.205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2395.8</v>
      </c>
      <c r="F13" s="55">
        <f t="shared" si="5"/>
        <v>2395.8</v>
      </c>
      <c r="G13" s="55">
        <f t="shared" si="5"/>
        <v>1139.812</v>
      </c>
      <c r="H13" s="27">
        <f t="shared" si="0"/>
        <v>47.575423658068274</v>
      </c>
      <c r="I13" s="56">
        <f aca="true" t="shared" si="6" ref="I13:I24">SUM(N13,S13)</f>
        <v>1165.509</v>
      </c>
      <c r="J13" s="102">
        <v>2116</v>
      </c>
      <c r="K13" s="55">
        <v>2116</v>
      </c>
      <c r="L13" s="55">
        <v>1079.434</v>
      </c>
      <c r="M13" s="27">
        <f t="shared" si="1"/>
        <v>51.01294896030245</v>
      </c>
      <c r="N13" s="56">
        <v>1056.789</v>
      </c>
      <c r="O13" s="54">
        <v>279.8</v>
      </c>
      <c r="P13" s="55">
        <v>279.8</v>
      </c>
      <c r="Q13" s="55">
        <v>60.378</v>
      </c>
      <c r="R13" s="27">
        <f t="shared" si="2"/>
        <v>21.578984989278055</v>
      </c>
      <c r="S13" s="56">
        <v>108.72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1730</v>
      </c>
      <c r="F14" s="55">
        <f t="shared" si="5"/>
        <v>1730</v>
      </c>
      <c r="G14" s="55">
        <f t="shared" si="5"/>
        <v>600.443</v>
      </c>
      <c r="H14" s="27">
        <f t="shared" si="0"/>
        <v>34.70768786127167</v>
      </c>
      <c r="I14" s="56">
        <f t="shared" si="6"/>
        <v>900.802</v>
      </c>
      <c r="J14" s="102">
        <v>1730</v>
      </c>
      <c r="K14" s="55">
        <v>1730</v>
      </c>
      <c r="L14" s="55">
        <v>600.443</v>
      </c>
      <c r="M14" s="27">
        <f t="shared" si="1"/>
        <v>34.70768786127167</v>
      </c>
      <c r="N14" s="56">
        <v>900.802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569</v>
      </c>
      <c r="F16" s="55">
        <f t="shared" si="5"/>
        <v>569</v>
      </c>
      <c r="G16" s="55">
        <f t="shared" si="5"/>
        <v>94.246</v>
      </c>
      <c r="H16" s="27">
        <f t="shared" si="0"/>
        <v>16.563444639718806</v>
      </c>
      <c r="I16" s="56">
        <f t="shared" si="6"/>
        <v>243.144</v>
      </c>
      <c r="J16" s="102">
        <v>569</v>
      </c>
      <c r="K16" s="55">
        <v>569</v>
      </c>
      <c r="L16" s="55">
        <v>94.246</v>
      </c>
      <c r="M16" s="27">
        <f t="shared" si="1"/>
        <v>16.563444639718806</v>
      </c>
      <c r="N16" s="56">
        <v>243.144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35</v>
      </c>
      <c r="F17" s="55">
        <f t="shared" si="5"/>
        <v>35</v>
      </c>
      <c r="G17" s="55">
        <f t="shared" si="5"/>
        <v>14.302999999999999</v>
      </c>
      <c r="H17" s="27">
        <f t="shared" si="0"/>
        <v>40.86571428571428</v>
      </c>
      <c r="I17" s="56">
        <f t="shared" si="6"/>
        <v>7.788</v>
      </c>
      <c r="J17" s="100">
        <v>5</v>
      </c>
      <c r="K17" s="55">
        <v>5</v>
      </c>
      <c r="L17" s="55">
        <v>4.901</v>
      </c>
      <c r="M17" s="27">
        <f t="shared" si="1"/>
        <v>98.02</v>
      </c>
      <c r="N17" s="56">
        <v>1.527</v>
      </c>
      <c r="O17" s="54">
        <v>30</v>
      </c>
      <c r="P17" s="55">
        <v>30</v>
      </c>
      <c r="Q17" s="55">
        <v>9.402</v>
      </c>
      <c r="R17" s="27">
        <f t="shared" si="2"/>
        <v>31.339999999999996</v>
      </c>
      <c r="S17" s="56">
        <v>6.261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748.2</v>
      </c>
      <c r="F18" s="55">
        <f t="shared" si="5"/>
        <v>749.7</v>
      </c>
      <c r="G18" s="55">
        <f t="shared" si="5"/>
        <v>305.114</v>
      </c>
      <c r="H18" s="27">
        <f t="shared" si="0"/>
        <v>40.69814592503668</v>
      </c>
      <c r="I18" s="56">
        <f t="shared" si="6"/>
        <v>263.044</v>
      </c>
      <c r="J18" s="103">
        <v>608.2</v>
      </c>
      <c r="K18" s="55">
        <v>609.7</v>
      </c>
      <c r="L18" s="55">
        <v>236.992</v>
      </c>
      <c r="M18" s="27">
        <f t="shared" si="1"/>
        <v>38.870264064293906</v>
      </c>
      <c r="N18" s="56">
        <v>203.281</v>
      </c>
      <c r="O18" s="54">
        <v>140</v>
      </c>
      <c r="P18" s="55">
        <v>140</v>
      </c>
      <c r="Q18" s="55">
        <v>68.122</v>
      </c>
      <c r="R18" s="27">
        <f t="shared" si="2"/>
        <v>48.65857142857143</v>
      </c>
      <c r="S18" s="56">
        <v>59.763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11335</v>
      </c>
      <c r="F19" s="55">
        <f t="shared" si="5"/>
        <v>11429.5</v>
      </c>
      <c r="G19" s="55">
        <f t="shared" si="5"/>
        <v>5715.187</v>
      </c>
      <c r="H19" s="27">
        <f t="shared" si="0"/>
        <v>50.00382343934555</v>
      </c>
      <c r="I19" s="56">
        <f t="shared" si="6"/>
        <v>5438.473</v>
      </c>
      <c r="J19" s="104">
        <v>137</v>
      </c>
      <c r="K19" s="55">
        <v>138.5</v>
      </c>
      <c r="L19" s="55">
        <v>71.9</v>
      </c>
      <c r="M19" s="27">
        <f t="shared" si="1"/>
        <v>51.91335740072203</v>
      </c>
      <c r="N19" s="56">
        <v>78.57</v>
      </c>
      <c r="O19" s="54">
        <v>11198</v>
      </c>
      <c r="P19" s="55">
        <v>11291</v>
      </c>
      <c r="Q19" s="55">
        <v>5643.287</v>
      </c>
      <c r="R19" s="27">
        <f t="shared" si="2"/>
        <v>49.980400318838015</v>
      </c>
      <c r="S19" s="56">
        <v>5359.903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3968</v>
      </c>
      <c r="F20" s="55">
        <f t="shared" si="5"/>
        <v>4001</v>
      </c>
      <c r="G20" s="55">
        <f t="shared" si="5"/>
        <v>1995.872</v>
      </c>
      <c r="H20" s="27">
        <f t="shared" si="0"/>
        <v>49.88432891777056</v>
      </c>
      <c r="I20" s="56">
        <f t="shared" si="6"/>
        <v>1882.52</v>
      </c>
      <c r="J20" s="100">
        <v>49</v>
      </c>
      <c r="K20" s="55">
        <v>49</v>
      </c>
      <c r="L20" s="55">
        <v>21.189</v>
      </c>
      <c r="M20" s="27">
        <f t="shared" si="1"/>
        <v>43.24285714285715</v>
      </c>
      <c r="N20" s="56">
        <v>21.877</v>
      </c>
      <c r="O20" s="54">
        <v>3919</v>
      </c>
      <c r="P20" s="55">
        <v>3952</v>
      </c>
      <c r="Q20" s="55">
        <v>1974.683</v>
      </c>
      <c r="R20" s="27">
        <f t="shared" si="2"/>
        <v>49.96667510121458</v>
      </c>
      <c r="S20" s="56">
        <v>1860.643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224</v>
      </c>
      <c r="F21" s="55">
        <f t="shared" si="5"/>
        <v>226</v>
      </c>
      <c r="G21" s="55">
        <f t="shared" si="5"/>
        <v>112.711</v>
      </c>
      <c r="H21" s="27">
        <f t="shared" si="0"/>
        <v>49.87212389380531</v>
      </c>
      <c r="I21" s="56">
        <f t="shared" si="6"/>
        <v>106.324</v>
      </c>
      <c r="J21" s="100"/>
      <c r="K21" s="55"/>
      <c r="L21" s="55"/>
      <c r="M21" s="27" t="e">
        <f t="shared" si="1"/>
        <v>#DIV/0!</v>
      </c>
      <c r="N21" s="56"/>
      <c r="O21" s="54">
        <v>224</v>
      </c>
      <c r="P21" s="55">
        <v>226</v>
      </c>
      <c r="Q21" s="55">
        <v>112.711</v>
      </c>
      <c r="R21" s="27">
        <f t="shared" si="2"/>
        <v>49.87212389380531</v>
      </c>
      <c r="S21" s="56">
        <v>106.324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151</v>
      </c>
      <c r="F23" s="55">
        <f t="shared" si="5"/>
        <v>151</v>
      </c>
      <c r="G23" s="55">
        <f t="shared" si="5"/>
        <v>79.499</v>
      </c>
      <c r="H23" s="27">
        <f t="shared" si="0"/>
        <v>52.648344370860926</v>
      </c>
      <c r="I23" s="56">
        <f t="shared" si="6"/>
        <v>68.535</v>
      </c>
      <c r="J23" s="102">
        <v>103</v>
      </c>
      <c r="K23" s="55">
        <v>103</v>
      </c>
      <c r="L23" s="55">
        <v>55.548</v>
      </c>
      <c r="M23" s="27">
        <f t="shared" si="1"/>
        <v>53.93009708737865</v>
      </c>
      <c r="N23" s="56">
        <v>45.944</v>
      </c>
      <c r="O23" s="54">
        <v>48</v>
      </c>
      <c r="P23" s="55">
        <v>48</v>
      </c>
      <c r="Q23" s="55">
        <v>23.951</v>
      </c>
      <c r="R23" s="27">
        <f t="shared" si="2"/>
        <v>49.89791666666667</v>
      </c>
      <c r="S23" s="56">
        <v>22.591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194.456</v>
      </c>
      <c r="F24" s="55">
        <f t="shared" si="5"/>
        <v>194.456</v>
      </c>
      <c r="G24" s="55">
        <f t="shared" si="5"/>
        <v>102.919</v>
      </c>
      <c r="H24" s="27">
        <f t="shared" si="0"/>
        <v>52.92662607479327</v>
      </c>
      <c r="I24" s="56">
        <f t="shared" si="6"/>
        <v>142.286</v>
      </c>
      <c r="J24" s="100">
        <v>194.456</v>
      </c>
      <c r="K24" s="55">
        <v>194.456</v>
      </c>
      <c r="L24" s="55">
        <v>102.919</v>
      </c>
      <c r="M24" s="27">
        <f t="shared" si="1"/>
        <v>52.92662607479327</v>
      </c>
      <c r="N24" s="56">
        <v>142.286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796.6630000000023</v>
      </c>
      <c r="H25" s="27" t="e">
        <f t="shared" si="0"/>
        <v>#DIV/0!</v>
      </c>
      <c r="I25" s="28">
        <f>SUM(I6-I12)</f>
        <v>1001.414999999999</v>
      </c>
      <c r="J25" s="101">
        <f>SUM(J6-J12)</f>
        <v>0</v>
      </c>
      <c r="K25" s="14">
        <f>SUM(K6-K12)</f>
        <v>0</v>
      </c>
      <c r="L25" s="14">
        <f>SUM(L6-L12)</f>
        <v>683.297</v>
      </c>
      <c r="M25" s="27" t="e">
        <f t="shared" si="1"/>
        <v>#DIV/0!</v>
      </c>
      <c r="N25" s="29">
        <f>SUM(N6-N12)</f>
        <v>434.24800000000005</v>
      </c>
      <c r="O25" s="8">
        <f>SUM(O6-O12)</f>
        <v>0</v>
      </c>
      <c r="P25" s="14">
        <f>SUM(P6-P12)</f>
        <v>0</v>
      </c>
      <c r="Q25" s="14">
        <f>SUM(Q6-Q12)</f>
        <v>113.36599999999908</v>
      </c>
      <c r="R25" s="27" t="e">
        <f t="shared" si="2"/>
        <v>#DIV/0!</v>
      </c>
      <c r="S25" s="29">
        <f>SUM(S6-S12)</f>
        <v>567.1670000000004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17977</v>
      </c>
      <c r="F26" s="113">
        <v>18125</v>
      </c>
      <c r="G26" s="114">
        <v>18559</v>
      </c>
      <c r="H26" s="76">
        <f t="shared" si="0"/>
        <v>102.39448275862068</v>
      </c>
      <c r="I26" s="121">
        <v>16957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51.91</v>
      </c>
      <c r="F27" s="116">
        <v>51.91</v>
      </c>
      <c r="G27" s="117">
        <v>50.78</v>
      </c>
      <c r="H27" s="84">
        <f t="shared" si="0"/>
        <v>97.82315546137546</v>
      </c>
      <c r="I27" s="122">
        <v>52.68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57</v>
      </c>
      <c r="F28" s="119">
        <v>57</v>
      </c>
      <c r="G28" s="120">
        <v>56</v>
      </c>
      <c r="H28" s="93">
        <f t="shared" si="0"/>
        <v>98.24561403508771</v>
      </c>
      <c r="I28" s="123">
        <v>58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89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11111311">
    <tabColor indexed="14"/>
  </sheetPr>
  <dimension ref="A1:X28"/>
  <sheetViews>
    <sheetView zoomScale="120" zoomScaleNormal="120" workbookViewId="0" topLeftCell="B1">
      <selection activeCell="J19" sqref="J19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17365.3</v>
      </c>
      <c r="F6" s="14">
        <f>SUM(F7,F10)</f>
        <v>17368.3</v>
      </c>
      <c r="G6" s="14">
        <f>SUM(G7,G10)</f>
        <v>8973.918000000001</v>
      </c>
      <c r="H6" s="27">
        <f aca="true" t="shared" si="0" ref="H6:H28">G6/F6*100</f>
        <v>51.66837284017435</v>
      </c>
      <c r="I6" s="28">
        <f>SUM(I7,I10)</f>
        <v>8776.146</v>
      </c>
      <c r="J6" s="97">
        <f>SUM(J7,J10)</f>
        <v>3339</v>
      </c>
      <c r="K6" s="14">
        <f>SUM(K7,K10)</f>
        <v>3342</v>
      </c>
      <c r="L6" s="14">
        <f>SUM(L7,L10)</f>
        <v>1722.218</v>
      </c>
      <c r="M6" s="27">
        <f aca="true" t="shared" si="1" ref="M6:M25">L6/K6*100</f>
        <v>51.532555356074205</v>
      </c>
      <c r="N6" s="29">
        <f>SUM(N7,N10)</f>
        <v>1579.386</v>
      </c>
      <c r="O6" s="8">
        <f>SUM(O7,O10)</f>
        <v>14026.3</v>
      </c>
      <c r="P6" s="14">
        <f>SUM(P7,P10)</f>
        <v>14026.3</v>
      </c>
      <c r="Q6" s="14">
        <f>SUM(Q7,Q10)</f>
        <v>7251.7</v>
      </c>
      <c r="R6" s="27">
        <f aca="true" t="shared" si="2" ref="R6:R25">Q6/P6*100</f>
        <v>51.70073362183898</v>
      </c>
      <c r="S6" s="29">
        <f>SUM(S7,S10)</f>
        <v>7196.76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140</v>
      </c>
      <c r="F7" s="35">
        <f>SUM(F8,F9)</f>
        <v>140</v>
      </c>
      <c r="G7" s="35">
        <f>SUM(G8,G9)</f>
        <v>119.718</v>
      </c>
      <c r="H7" s="36">
        <f t="shared" si="0"/>
        <v>85.51285714285714</v>
      </c>
      <c r="I7" s="37">
        <f>SUM(I8,I9)</f>
        <v>187.186</v>
      </c>
      <c r="J7" s="98">
        <f>SUM(J8,J9)</f>
        <v>140</v>
      </c>
      <c r="K7" s="35">
        <f>SUM(K8,K9)</f>
        <v>140</v>
      </c>
      <c r="L7" s="35">
        <f>SUM(L8,L9)</f>
        <v>119.718</v>
      </c>
      <c r="M7" s="36">
        <f t="shared" si="1"/>
        <v>85.51285714285714</v>
      </c>
      <c r="N7" s="38">
        <f>SUM(N8,N9)</f>
        <v>187.186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120</v>
      </c>
      <c r="F8" s="44">
        <f t="shared" si="4"/>
        <v>120</v>
      </c>
      <c r="G8" s="44">
        <f t="shared" si="4"/>
        <v>94.685</v>
      </c>
      <c r="H8" s="45">
        <f t="shared" si="0"/>
        <v>78.90416666666667</v>
      </c>
      <c r="I8" s="46">
        <f>SUM(N8,S8)</f>
        <v>114.736</v>
      </c>
      <c r="J8" s="139">
        <v>120</v>
      </c>
      <c r="K8" s="44">
        <v>120</v>
      </c>
      <c r="L8" s="44">
        <v>94.685</v>
      </c>
      <c r="M8" s="45">
        <f t="shared" si="1"/>
        <v>78.90416666666667</v>
      </c>
      <c r="N8" s="46">
        <v>114.736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20</v>
      </c>
      <c r="F9" s="51">
        <f t="shared" si="4"/>
        <v>20</v>
      </c>
      <c r="G9" s="51">
        <f t="shared" si="4"/>
        <v>25.033</v>
      </c>
      <c r="H9" s="52">
        <f t="shared" si="0"/>
        <v>125.16500000000002</v>
      </c>
      <c r="I9" s="138">
        <f>SUM(N9,S9)</f>
        <v>72.45</v>
      </c>
      <c r="J9" s="139">
        <v>20</v>
      </c>
      <c r="K9" s="51">
        <v>20</v>
      </c>
      <c r="L9" s="51">
        <v>25.033</v>
      </c>
      <c r="M9" s="52">
        <f t="shared" si="1"/>
        <v>125.16500000000002</v>
      </c>
      <c r="N9" s="53">
        <v>72.45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17225.3</v>
      </c>
      <c r="F10" s="55">
        <f t="shared" si="4"/>
        <v>17228.3</v>
      </c>
      <c r="G10" s="55">
        <f t="shared" si="4"/>
        <v>8854.2</v>
      </c>
      <c r="H10" s="27">
        <f t="shared" si="0"/>
        <v>51.39334699302892</v>
      </c>
      <c r="I10" s="56">
        <f>SUM(N10,S10)</f>
        <v>8588.960000000001</v>
      </c>
      <c r="J10" s="99">
        <v>3199</v>
      </c>
      <c r="K10" s="11">
        <v>3202</v>
      </c>
      <c r="L10" s="11">
        <v>1602.5</v>
      </c>
      <c r="M10" s="27">
        <f t="shared" si="1"/>
        <v>50.046845721424106</v>
      </c>
      <c r="N10" s="57">
        <v>1392.2</v>
      </c>
      <c r="O10" s="10">
        <v>14026.3</v>
      </c>
      <c r="P10" s="11">
        <v>14026.3</v>
      </c>
      <c r="Q10" s="11">
        <v>7251.7</v>
      </c>
      <c r="R10" s="27">
        <f t="shared" si="2"/>
        <v>51.70073362183898</v>
      </c>
      <c r="S10" s="57">
        <v>7196.76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17365.3</v>
      </c>
      <c r="F12" s="14">
        <f>SUM(F13,F14,F15,F16,F17,F18,F19,F20,F21,F22,F23,F24)</f>
        <v>17368.3</v>
      </c>
      <c r="G12" s="14">
        <f>SUM(G13,G14,G15,G16,G17,G18,G19,G20,G21,G22,G23,G24)</f>
        <v>8454.193000000001</v>
      </c>
      <c r="H12" s="27">
        <f t="shared" si="0"/>
        <v>48.675995923607964</v>
      </c>
      <c r="I12" s="28">
        <f>SUM(I13,I14,I15,I16,I17,I18,I19,I20,I21,I22,I23,I24)</f>
        <v>8374.470000000003</v>
      </c>
      <c r="J12" s="101">
        <f>SUM(J13:J24)</f>
        <v>3339</v>
      </c>
      <c r="K12" s="14">
        <f>SUM(K13,K14,K15,K16,K17,K18,K19,K20,K21,K22,K23,K24)</f>
        <v>3342</v>
      </c>
      <c r="L12" s="14">
        <f>SUM(L13,L14,L15,L16,L17,L18,L19,L20,L21,L22,L23,L24)</f>
        <v>1369.401</v>
      </c>
      <c r="M12" s="27">
        <f t="shared" si="1"/>
        <v>40.975493716337525</v>
      </c>
      <c r="N12" s="29">
        <f>SUM(N13,N14,N15,N16,N17,N18,N19,N20,N21,N22,N23,N24)</f>
        <v>1538.2279999999998</v>
      </c>
      <c r="O12" s="8">
        <f>SUM(O13,O14,O15,O16,O17,O18,O19,O20,O21,O22,O23,O24)</f>
        <v>14026.3</v>
      </c>
      <c r="P12" s="14">
        <f>SUM(P13,P14,P15,P16,P17,P18,P19,P20,P21,P22,P23,P24)</f>
        <v>14026.3</v>
      </c>
      <c r="Q12" s="14">
        <f>SUM(Q13,Q14,Q15,Q16,Q17,Q18,Q19,Q20,Q21,Q22,Q23,Q24)</f>
        <v>7084.792</v>
      </c>
      <c r="R12" s="27">
        <f t="shared" si="2"/>
        <v>50.51076905527474</v>
      </c>
      <c r="S12" s="29">
        <f>SUM(S13,S14,S15,S16,S17,S18,S19,S20,S21,S22,S23,S24)</f>
        <v>6836.242000000001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516.3</v>
      </c>
      <c r="F13" s="55">
        <f t="shared" si="5"/>
        <v>517.3</v>
      </c>
      <c r="G13" s="55">
        <f t="shared" si="5"/>
        <v>244.629</v>
      </c>
      <c r="H13" s="27">
        <f t="shared" si="0"/>
        <v>47.28958051420839</v>
      </c>
      <c r="I13" s="56">
        <f aca="true" t="shared" si="6" ref="I13:I24">SUM(N13,S13)</f>
        <v>258.827</v>
      </c>
      <c r="J13" s="102">
        <v>356</v>
      </c>
      <c r="K13" s="55">
        <v>357</v>
      </c>
      <c r="L13" s="55">
        <v>165.908</v>
      </c>
      <c r="M13" s="27">
        <f t="shared" si="1"/>
        <v>46.47282913165266</v>
      </c>
      <c r="N13" s="56">
        <v>195.189</v>
      </c>
      <c r="O13" s="54">
        <v>160.3</v>
      </c>
      <c r="P13" s="55">
        <v>160.3</v>
      </c>
      <c r="Q13" s="55">
        <v>78.721</v>
      </c>
      <c r="R13" s="27">
        <f t="shared" si="2"/>
        <v>49.1085464753587</v>
      </c>
      <c r="S13" s="56">
        <v>63.638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1500</v>
      </c>
      <c r="F14" s="55">
        <f t="shared" si="5"/>
        <v>1500</v>
      </c>
      <c r="G14" s="55">
        <f t="shared" si="5"/>
        <v>604.398</v>
      </c>
      <c r="H14" s="27">
        <f t="shared" si="0"/>
        <v>40.2932</v>
      </c>
      <c r="I14" s="56">
        <f t="shared" si="6"/>
        <v>659.111</v>
      </c>
      <c r="J14" s="102">
        <v>1500</v>
      </c>
      <c r="K14" s="55">
        <v>1500</v>
      </c>
      <c r="L14" s="55">
        <v>604.398</v>
      </c>
      <c r="M14" s="27">
        <f t="shared" si="1"/>
        <v>40.2932</v>
      </c>
      <c r="N14" s="56">
        <v>659.111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577</v>
      </c>
      <c r="F16" s="55">
        <f t="shared" si="5"/>
        <v>577</v>
      </c>
      <c r="G16" s="55">
        <f t="shared" si="5"/>
        <v>137.957</v>
      </c>
      <c r="H16" s="27">
        <f t="shared" si="0"/>
        <v>23.909358752166376</v>
      </c>
      <c r="I16" s="56">
        <f t="shared" si="6"/>
        <v>185.472</v>
      </c>
      <c r="J16" s="102">
        <v>577</v>
      </c>
      <c r="K16" s="55">
        <v>577</v>
      </c>
      <c r="L16" s="55">
        <v>137.957</v>
      </c>
      <c r="M16" s="27">
        <f t="shared" si="1"/>
        <v>23.909358752166376</v>
      </c>
      <c r="N16" s="56">
        <v>185.472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38</v>
      </c>
      <c r="F17" s="55">
        <f t="shared" si="5"/>
        <v>38</v>
      </c>
      <c r="G17" s="55">
        <f t="shared" si="5"/>
        <v>33.845</v>
      </c>
      <c r="H17" s="27">
        <f t="shared" si="0"/>
        <v>89.0657894736842</v>
      </c>
      <c r="I17" s="56">
        <f t="shared" si="6"/>
        <v>24.133000000000003</v>
      </c>
      <c r="J17" s="100">
        <v>8</v>
      </c>
      <c r="K17" s="55">
        <v>8</v>
      </c>
      <c r="L17" s="55">
        <v>4.323</v>
      </c>
      <c r="M17" s="27">
        <f t="shared" si="1"/>
        <v>54.03750000000001</v>
      </c>
      <c r="N17" s="56">
        <v>3.234</v>
      </c>
      <c r="O17" s="54">
        <v>30</v>
      </c>
      <c r="P17" s="55">
        <v>30</v>
      </c>
      <c r="Q17" s="55">
        <v>29.522</v>
      </c>
      <c r="R17" s="27">
        <f t="shared" si="2"/>
        <v>98.40666666666667</v>
      </c>
      <c r="S17" s="56">
        <v>20.899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485</v>
      </c>
      <c r="F18" s="55">
        <f t="shared" si="5"/>
        <v>487</v>
      </c>
      <c r="G18" s="55">
        <f t="shared" si="5"/>
        <v>328.364</v>
      </c>
      <c r="H18" s="27">
        <f t="shared" si="0"/>
        <v>67.42587268993839</v>
      </c>
      <c r="I18" s="56">
        <f t="shared" si="6"/>
        <v>343.139</v>
      </c>
      <c r="J18" s="103">
        <v>365</v>
      </c>
      <c r="K18" s="55">
        <v>367</v>
      </c>
      <c r="L18" s="55">
        <v>212.249</v>
      </c>
      <c r="M18" s="27">
        <f t="shared" si="1"/>
        <v>57.833514986376024</v>
      </c>
      <c r="N18" s="56">
        <v>205.648</v>
      </c>
      <c r="O18" s="54">
        <v>120</v>
      </c>
      <c r="P18" s="55">
        <v>120</v>
      </c>
      <c r="Q18" s="55">
        <v>116.115</v>
      </c>
      <c r="R18" s="27">
        <f t="shared" si="2"/>
        <v>96.76249999999999</v>
      </c>
      <c r="S18" s="56">
        <v>137.491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10207</v>
      </c>
      <c r="F19" s="55">
        <f t="shared" si="5"/>
        <v>10207</v>
      </c>
      <c r="G19" s="55">
        <f t="shared" si="5"/>
        <v>5104.633</v>
      </c>
      <c r="H19" s="27">
        <f t="shared" si="0"/>
        <v>50.01110022533555</v>
      </c>
      <c r="I19" s="56">
        <f t="shared" si="6"/>
        <v>4948.581</v>
      </c>
      <c r="J19" s="104">
        <v>228</v>
      </c>
      <c r="K19" s="55">
        <v>228</v>
      </c>
      <c r="L19" s="55">
        <v>112.45</v>
      </c>
      <c r="M19" s="27">
        <f t="shared" si="1"/>
        <v>49.32017543859649</v>
      </c>
      <c r="N19" s="56">
        <v>132.718</v>
      </c>
      <c r="O19" s="54">
        <v>9979</v>
      </c>
      <c r="P19" s="55">
        <v>9979</v>
      </c>
      <c r="Q19" s="55">
        <v>4992.183</v>
      </c>
      <c r="R19" s="27">
        <f t="shared" si="2"/>
        <v>50.0268864615693</v>
      </c>
      <c r="S19" s="56">
        <v>4815.863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3563.74</v>
      </c>
      <c r="F20" s="55">
        <f t="shared" si="5"/>
        <v>3563.74</v>
      </c>
      <c r="G20" s="55">
        <f t="shared" si="5"/>
        <v>1783.273</v>
      </c>
      <c r="H20" s="27">
        <f t="shared" si="0"/>
        <v>50.03936875305157</v>
      </c>
      <c r="I20" s="56">
        <f t="shared" si="6"/>
        <v>1725.183</v>
      </c>
      <c r="J20" s="100">
        <v>71</v>
      </c>
      <c r="K20" s="55">
        <v>71</v>
      </c>
      <c r="L20" s="55">
        <v>36.019</v>
      </c>
      <c r="M20" s="27">
        <f t="shared" si="1"/>
        <v>50.73098591549295</v>
      </c>
      <c r="N20" s="56">
        <v>43.575</v>
      </c>
      <c r="O20" s="54">
        <v>3492.74</v>
      </c>
      <c r="P20" s="55">
        <v>3492.74</v>
      </c>
      <c r="Q20" s="55">
        <v>1747.254</v>
      </c>
      <c r="R20" s="27">
        <f t="shared" si="2"/>
        <v>50.02530964228657</v>
      </c>
      <c r="S20" s="56">
        <v>1681.608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199.26</v>
      </c>
      <c r="F21" s="55">
        <f t="shared" si="5"/>
        <v>199.26</v>
      </c>
      <c r="G21" s="55">
        <f t="shared" si="5"/>
        <v>99.598</v>
      </c>
      <c r="H21" s="27">
        <f t="shared" si="0"/>
        <v>49.983940580146545</v>
      </c>
      <c r="I21" s="56">
        <f t="shared" si="6"/>
        <v>96.142</v>
      </c>
      <c r="J21" s="100"/>
      <c r="K21" s="55"/>
      <c r="L21" s="55"/>
      <c r="M21" s="27" t="e">
        <f t="shared" si="1"/>
        <v>#DIV/0!</v>
      </c>
      <c r="N21" s="56">
        <v>0.1</v>
      </c>
      <c r="O21" s="54">
        <v>199.26</v>
      </c>
      <c r="P21" s="55">
        <v>199.26</v>
      </c>
      <c r="Q21" s="55">
        <v>99.598</v>
      </c>
      <c r="R21" s="27">
        <f t="shared" si="2"/>
        <v>49.983940580146545</v>
      </c>
      <c r="S21" s="56">
        <v>96.042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162</v>
      </c>
      <c r="F23" s="55">
        <f t="shared" si="5"/>
        <v>162</v>
      </c>
      <c r="G23" s="55">
        <f t="shared" si="5"/>
        <v>53.227000000000004</v>
      </c>
      <c r="H23" s="27">
        <f t="shared" si="0"/>
        <v>32.85617283950618</v>
      </c>
      <c r="I23" s="56">
        <f t="shared" si="6"/>
        <v>61.039</v>
      </c>
      <c r="J23" s="102">
        <v>117</v>
      </c>
      <c r="K23" s="55">
        <v>117</v>
      </c>
      <c r="L23" s="55">
        <v>31.828</v>
      </c>
      <c r="M23" s="27">
        <f t="shared" si="1"/>
        <v>27.203418803418806</v>
      </c>
      <c r="N23" s="56">
        <v>40.338</v>
      </c>
      <c r="O23" s="54">
        <v>45</v>
      </c>
      <c r="P23" s="55">
        <v>45</v>
      </c>
      <c r="Q23" s="55">
        <v>21.399</v>
      </c>
      <c r="R23" s="27">
        <f t="shared" si="2"/>
        <v>47.553333333333335</v>
      </c>
      <c r="S23" s="56">
        <v>20.701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117</v>
      </c>
      <c r="F24" s="55">
        <f t="shared" si="5"/>
        <v>117</v>
      </c>
      <c r="G24" s="55">
        <f t="shared" si="5"/>
        <v>64.269</v>
      </c>
      <c r="H24" s="27">
        <f t="shared" si="0"/>
        <v>54.930769230769236</v>
      </c>
      <c r="I24" s="56">
        <f t="shared" si="6"/>
        <v>72.843</v>
      </c>
      <c r="J24" s="100">
        <v>117</v>
      </c>
      <c r="K24" s="55">
        <v>117</v>
      </c>
      <c r="L24" s="55">
        <v>64.269</v>
      </c>
      <c r="M24" s="27">
        <f t="shared" si="1"/>
        <v>54.930769230769236</v>
      </c>
      <c r="N24" s="56">
        <v>72.843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0</v>
      </c>
      <c r="G25" s="14">
        <f>SUM(G6-G12)</f>
        <v>519.7250000000004</v>
      </c>
      <c r="H25" s="27" t="e">
        <f t="shared" si="0"/>
        <v>#DIV/0!</v>
      </c>
      <c r="I25" s="28">
        <f>SUM(I6-I12)</f>
        <v>401.67599999999766</v>
      </c>
      <c r="J25" s="101">
        <f>SUM(J6-J12)</f>
        <v>0</v>
      </c>
      <c r="K25" s="14">
        <f>SUM(K6-K12)</f>
        <v>0</v>
      </c>
      <c r="L25" s="14">
        <f>SUM(L6-L12)</f>
        <v>352.817</v>
      </c>
      <c r="M25" s="27" t="e">
        <f t="shared" si="1"/>
        <v>#DIV/0!</v>
      </c>
      <c r="N25" s="29">
        <f>SUM(N6-N12)</f>
        <v>41.15800000000013</v>
      </c>
      <c r="O25" s="8">
        <f>SUM(O6-O12)</f>
        <v>0</v>
      </c>
      <c r="P25" s="14">
        <f>SUM(P6-P12)</f>
        <v>0</v>
      </c>
      <c r="Q25" s="14">
        <f>SUM(Q6-Q12)</f>
        <v>166.90799999999945</v>
      </c>
      <c r="R25" s="27" t="e">
        <f t="shared" si="2"/>
        <v>#DIV/0!</v>
      </c>
      <c r="S25" s="29">
        <f>SUM(S6-S12)</f>
        <v>360.5179999999991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20000</v>
      </c>
      <c r="F26" s="113">
        <v>20000</v>
      </c>
      <c r="G26" s="114">
        <v>20801.28</v>
      </c>
      <c r="H26" s="76">
        <f t="shared" si="0"/>
        <v>104.00639999999999</v>
      </c>
      <c r="I26" s="121">
        <v>19784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40</v>
      </c>
      <c r="F27" s="116">
        <v>40</v>
      </c>
      <c r="G27" s="117">
        <v>40.9</v>
      </c>
      <c r="H27" s="84">
        <f t="shared" si="0"/>
        <v>102.25</v>
      </c>
      <c r="I27" s="122">
        <v>41.689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48</v>
      </c>
      <c r="F28" s="119">
        <v>48</v>
      </c>
      <c r="G28" s="120">
        <v>48</v>
      </c>
      <c r="H28" s="93">
        <f t="shared" si="0"/>
        <v>100</v>
      </c>
      <c r="I28" s="123">
        <v>44.634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1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111113111">
    <tabColor indexed="14"/>
  </sheetPr>
  <dimension ref="A1:X28"/>
  <sheetViews>
    <sheetView zoomScale="120" zoomScaleNormal="120" workbookViewId="0" topLeftCell="A1">
      <selection activeCell="J19" sqref="J19"/>
    </sheetView>
  </sheetViews>
  <sheetFormatPr defaultColWidth="10" defaultRowHeight="8.25"/>
  <cols>
    <col min="1" max="1" width="5.5" style="2" customWidth="1"/>
    <col min="2" max="2" width="6.5" style="0" customWidth="1"/>
    <col min="3" max="3" width="29.25" style="0" bestFit="1" customWidth="1"/>
    <col min="4" max="4" width="8.5" style="0" customWidth="1"/>
    <col min="5" max="7" width="11" style="0" customWidth="1"/>
    <col min="8" max="8" width="8.75" style="0" customWidth="1"/>
    <col min="9" max="12" width="11" style="0" customWidth="1"/>
    <col min="13" max="13" width="8.75" style="0" customWidth="1"/>
    <col min="14" max="17" width="11" style="0" customWidth="1"/>
    <col min="18" max="18" width="8.75" style="0" customWidth="1"/>
    <col min="19" max="22" width="11" style="0" customWidth="1"/>
    <col min="23" max="23" width="8.75" style="0" customWidth="1"/>
    <col min="24" max="24" width="11" style="0" customWidth="1"/>
    <col min="25" max="16384" width="6.5" style="0" customWidth="1"/>
  </cols>
  <sheetData>
    <row r="1" spans="1:24" s="3" customFormat="1" ht="15.75">
      <c r="A1" s="142" t="s">
        <v>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3" spans="1:24" s="19" customFormat="1" ht="9.75" customHeight="1">
      <c r="A3" s="148" t="s">
        <v>68</v>
      </c>
      <c r="B3" s="155" t="s">
        <v>69</v>
      </c>
      <c r="C3" s="156"/>
      <c r="D3" s="161" t="s">
        <v>70</v>
      </c>
      <c r="E3" s="150" t="s">
        <v>48</v>
      </c>
      <c r="F3" s="151"/>
      <c r="G3" s="151"/>
      <c r="H3" s="151"/>
      <c r="I3" s="152"/>
      <c r="J3" s="150" t="s">
        <v>54</v>
      </c>
      <c r="K3" s="151"/>
      <c r="L3" s="151"/>
      <c r="M3" s="151"/>
      <c r="N3" s="152"/>
      <c r="O3" s="150" t="s">
        <v>71</v>
      </c>
      <c r="P3" s="151"/>
      <c r="Q3" s="151"/>
      <c r="R3" s="151"/>
      <c r="S3" s="152"/>
      <c r="T3" s="150" t="s">
        <v>53</v>
      </c>
      <c r="U3" s="151"/>
      <c r="V3" s="151"/>
      <c r="W3" s="151"/>
      <c r="X3" s="152"/>
    </row>
    <row r="4" spans="1:24" s="20" customFormat="1" ht="9.75" customHeight="1">
      <c r="A4" s="153"/>
      <c r="B4" s="157"/>
      <c r="C4" s="158"/>
      <c r="D4" s="162"/>
      <c r="E4" s="143" t="s">
        <v>72</v>
      </c>
      <c r="F4" s="145" t="s">
        <v>73</v>
      </c>
      <c r="G4" s="146"/>
      <c r="H4" s="147"/>
      <c r="I4" s="148" t="s">
        <v>74</v>
      </c>
      <c r="J4" s="143" t="s">
        <v>72</v>
      </c>
      <c r="K4" s="145" t="s">
        <v>73</v>
      </c>
      <c r="L4" s="146"/>
      <c r="M4" s="147"/>
      <c r="N4" s="148" t="s">
        <v>74</v>
      </c>
      <c r="O4" s="143" t="s">
        <v>72</v>
      </c>
      <c r="P4" s="145" t="s">
        <v>73</v>
      </c>
      <c r="Q4" s="146"/>
      <c r="R4" s="147"/>
      <c r="S4" s="148" t="s">
        <v>74</v>
      </c>
      <c r="T4" s="143" t="s">
        <v>72</v>
      </c>
      <c r="U4" s="145" t="s">
        <v>73</v>
      </c>
      <c r="V4" s="146"/>
      <c r="W4" s="147"/>
      <c r="X4" s="148" t="s">
        <v>74</v>
      </c>
    </row>
    <row r="5" spans="1:24" s="23" customFormat="1" ht="9.75" customHeight="1">
      <c r="A5" s="154"/>
      <c r="B5" s="159"/>
      <c r="C5" s="160"/>
      <c r="D5" s="163"/>
      <c r="E5" s="144"/>
      <c r="F5" s="21" t="s">
        <v>49</v>
      </c>
      <c r="G5" s="22" t="s">
        <v>50</v>
      </c>
      <c r="H5" s="21" t="s">
        <v>51</v>
      </c>
      <c r="I5" s="149"/>
      <c r="J5" s="144"/>
      <c r="K5" s="21" t="s">
        <v>49</v>
      </c>
      <c r="L5" s="22" t="s">
        <v>50</v>
      </c>
      <c r="M5" s="21" t="s">
        <v>51</v>
      </c>
      <c r="N5" s="149"/>
      <c r="O5" s="144"/>
      <c r="P5" s="21" t="s">
        <v>49</v>
      </c>
      <c r="Q5" s="22" t="s">
        <v>50</v>
      </c>
      <c r="R5" s="21" t="s">
        <v>51</v>
      </c>
      <c r="S5" s="149"/>
      <c r="T5" s="144"/>
      <c r="U5" s="21" t="s">
        <v>49</v>
      </c>
      <c r="V5" s="22" t="s">
        <v>50</v>
      </c>
      <c r="W5" s="21" t="s">
        <v>51</v>
      </c>
      <c r="X5" s="149"/>
    </row>
    <row r="6" spans="1:24" s="19" customFormat="1" ht="9.75" customHeight="1">
      <c r="A6" s="24" t="s">
        <v>0</v>
      </c>
      <c r="B6" s="25" t="s">
        <v>1</v>
      </c>
      <c r="C6" s="26"/>
      <c r="D6" s="21" t="s">
        <v>2</v>
      </c>
      <c r="E6" s="8">
        <f>SUM(E7,E10)</f>
        <v>34040.9</v>
      </c>
      <c r="F6" s="14">
        <f>SUM(F7,F10)</f>
        <v>34329.1</v>
      </c>
      <c r="G6" s="14">
        <f>SUM(G7,G10)</f>
        <v>17909.746</v>
      </c>
      <c r="H6" s="27">
        <f aca="true" t="shared" si="0" ref="H6:H28">G6/F6*100</f>
        <v>52.170741440934954</v>
      </c>
      <c r="I6" s="28">
        <f>SUM(I7,I10)</f>
        <v>17849.134</v>
      </c>
      <c r="J6" s="97">
        <f>SUM(J7,J10)</f>
        <v>10844</v>
      </c>
      <c r="K6" s="14">
        <f>SUM(K7,K10)</f>
        <v>10944</v>
      </c>
      <c r="L6" s="14">
        <f>SUM(L7,L10)</f>
        <v>6182.546</v>
      </c>
      <c r="M6" s="27">
        <f aca="true" t="shared" si="1" ref="M6:M25">L6/K6*100</f>
        <v>56.49256213450292</v>
      </c>
      <c r="N6" s="29">
        <f>SUM(N7,N10)</f>
        <v>6241.0740000000005</v>
      </c>
      <c r="O6" s="8">
        <f>SUM(O7,O10)</f>
        <v>23196.9</v>
      </c>
      <c r="P6" s="14">
        <f>SUM(P7,P10)</f>
        <v>23385.1</v>
      </c>
      <c r="Q6" s="14">
        <f>SUM(Q7,Q10)</f>
        <v>11727.2</v>
      </c>
      <c r="R6" s="27">
        <f aca="true" t="shared" si="2" ref="R6:R25">Q6/P6*100</f>
        <v>50.14817127145063</v>
      </c>
      <c r="S6" s="29">
        <f>SUM(S7,S10)</f>
        <v>11608.06</v>
      </c>
      <c r="T6" s="8">
        <f>SUM(T7,T10)</f>
        <v>0</v>
      </c>
      <c r="U6" s="14">
        <f>SUM(U7,U10)</f>
        <v>0</v>
      </c>
      <c r="V6" s="14">
        <f>SUM(V7,V10)</f>
        <v>0</v>
      </c>
      <c r="W6" s="27" t="e">
        <f aca="true" t="shared" si="3" ref="W6:W25">V6/U6*100</f>
        <v>#DIV/0!</v>
      </c>
      <c r="X6" s="29">
        <f>SUM(X7,X10)</f>
        <v>0</v>
      </c>
    </row>
    <row r="7" spans="1:24" s="19" customFormat="1" ht="9.75" customHeight="1">
      <c r="A7" s="30" t="s">
        <v>3</v>
      </c>
      <c r="B7" s="31" t="s">
        <v>46</v>
      </c>
      <c r="C7" s="32"/>
      <c r="D7" s="33" t="s">
        <v>2</v>
      </c>
      <c r="E7" s="34">
        <f>SUM(E8,E9)</f>
        <v>3390</v>
      </c>
      <c r="F7" s="35">
        <f>SUM(F8,F9)</f>
        <v>3490</v>
      </c>
      <c r="G7" s="35">
        <f>SUM(G8,G9)</f>
        <v>2455.546</v>
      </c>
      <c r="H7" s="36">
        <f t="shared" si="0"/>
        <v>70.35948424068768</v>
      </c>
      <c r="I7" s="37">
        <f>SUM(I8,I9)</f>
        <v>2232.294</v>
      </c>
      <c r="J7" s="98">
        <f>SUM(J8,J9)</f>
        <v>3390</v>
      </c>
      <c r="K7" s="35">
        <f>SUM(K8,K9)</f>
        <v>3490</v>
      </c>
      <c r="L7" s="35">
        <f>SUM(L8,L9)</f>
        <v>2455.546</v>
      </c>
      <c r="M7" s="36">
        <f t="shared" si="1"/>
        <v>70.35948424068768</v>
      </c>
      <c r="N7" s="38">
        <f>SUM(N8,N9)</f>
        <v>2232.294</v>
      </c>
      <c r="O7" s="34">
        <f>SUM(O8,O9)</f>
        <v>0</v>
      </c>
      <c r="P7" s="35">
        <f>SUM(P8,P9)</f>
        <v>0</v>
      </c>
      <c r="Q7" s="35">
        <f>SUM(Q8,Q9)</f>
        <v>0</v>
      </c>
      <c r="R7" s="36" t="e">
        <f t="shared" si="2"/>
        <v>#DIV/0!</v>
      </c>
      <c r="S7" s="38">
        <f>SUM(S8,S9)</f>
        <v>0</v>
      </c>
      <c r="T7" s="34">
        <f>SUM(T8,T9)</f>
        <v>0</v>
      </c>
      <c r="U7" s="35">
        <f>SUM(U8,U9)</f>
        <v>0</v>
      </c>
      <c r="V7" s="35">
        <f>SUM(V8,V9)</f>
        <v>0</v>
      </c>
      <c r="W7" s="36" t="e">
        <f t="shared" si="3"/>
        <v>#DIV/0!</v>
      </c>
      <c r="X7" s="38">
        <f>SUM(X8,X9)</f>
        <v>0</v>
      </c>
    </row>
    <row r="8" spans="1:24" s="47" customFormat="1" ht="9.75" customHeight="1">
      <c r="A8" s="39" t="s">
        <v>44</v>
      </c>
      <c r="B8" s="40" t="s">
        <v>5</v>
      </c>
      <c r="C8" s="41"/>
      <c r="D8" s="42" t="s">
        <v>2</v>
      </c>
      <c r="E8" s="43">
        <f aca="true" t="shared" si="4" ref="E8:G11">SUM(J8,O8)</f>
        <v>3355</v>
      </c>
      <c r="F8" s="44">
        <f t="shared" si="4"/>
        <v>3355</v>
      </c>
      <c r="G8" s="44">
        <f t="shared" si="4"/>
        <v>2364.192</v>
      </c>
      <c r="H8" s="45">
        <f t="shared" si="0"/>
        <v>70.46771982116245</v>
      </c>
      <c r="I8" s="46">
        <f>SUM(N8,S8)</f>
        <v>2161.47</v>
      </c>
      <c r="J8" s="139">
        <v>3355</v>
      </c>
      <c r="K8" s="44">
        <v>3355</v>
      </c>
      <c r="L8" s="44">
        <v>2364.192</v>
      </c>
      <c r="M8" s="45">
        <f t="shared" si="1"/>
        <v>70.46771982116245</v>
      </c>
      <c r="N8" s="46">
        <v>2161.47</v>
      </c>
      <c r="O8" s="43"/>
      <c r="P8" s="44"/>
      <c r="Q8" s="44"/>
      <c r="R8" s="45" t="e">
        <f t="shared" si="2"/>
        <v>#DIV/0!</v>
      </c>
      <c r="S8" s="46"/>
      <c r="T8" s="43"/>
      <c r="U8" s="44"/>
      <c r="V8" s="44"/>
      <c r="W8" s="45" t="e">
        <f t="shared" si="3"/>
        <v>#DIV/0!</v>
      </c>
      <c r="X8" s="46"/>
    </row>
    <row r="9" spans="1:24" s="47" customFormat="1" ht="9.75" customHeight="1">
      <c r="A9" s="39" t="s">
        <v>45</v>
      </c>
      <c r="B9" s="48" t="s">
        <v>7</v>
      </c>
      <c r="C9" s="49"/>
      <c r="D9" s="42" t="s">
        <v>2</v>
      </c>
      <c r="E9" s="50">
        <f t="shared" si="4"/>
        <v>35</v>
      </c>
      <c r="F9" s="51">
        <f t="shared" si="4"/>
        <v>135</v>
      </c>
      <c r="G9" s="51">
        <f t="shared" si="4"/>
        <v>91.354</v>
      </c>
      <c r="H9" s="52">
        <f t="shared" si="0"/>
        <v>67.66962962962963</v>
      </c>
      <c r="I9" s="138">
        <f>SUM(N9,S9)</f>
        <v>70.824</v>
      </c>
      <c r="J9" s="139">
        <v>35</v>
      </c>
      <c r="K9" s="51">
        <v>135</v>
      </c>
      <c r="L9" s="51">
        <v>91.354</v>
      </c>
      <c r="M9" s="52">
        <f t="shared" si="1"/>
        <v>67.66962962962963</v>
      </c>
      <c r="N9" s="53">
        <v>70.824</v>
      </c>
      <c r="O9" s="50"/>
      <c r="P9" s="51"/>
      <c r="Q9" s="51"/>
      <c r="R9" s="52" t="e">
        <f t="shared" si="2"/>
        <v>#DIV/0!</v>
      </c>
      <c r="S9" s="53"/>
      <c r="T9" s="50"/>
      <c r="U9" s="51"/>
      <c r="V9" s="51"/>
      <c r="W9" s="52" t="e">
        <f t="shared" si="3"/>
        <v>#DIV/0!</v>
      </c>
      <c r="X9" s="53"/>
    </row>
    <row r="10" spans="1:24" s="19" customFormat="1" ht="9.75" customHeight="1">
      <c r="A10" s="24" t="s">
        <v>4</v>
      </c>
      <c r="B10" s="25" t="s">
        <v>9</v>
      </c>
      <c r="C10" s="26"/>
      <c r="D10" s="21" t="s">
        <v>2</v>
      </c>
      <c r="E10" s="54">
        <f t="shared" si="4"/>
        <v>30650.9</v>
      </c>
      <c r="F10" s="55">
        <f t="shared" si="4"/>
        <v>30839.1</v>
      </c>
      <c r="G10" s="55">
        <f t="shared" si="4"/>
        <v>15454.2</v>
      </c>
      <c r="H10" s="27">
        <f t="shared" si="0"/>
        <v>50.11235736451454</v>
      </c>
      <c r="I10" s="56">
        <f>SUM(N10,S10)</f>
        <v>15616.84</v>
      </c>
      <c r="J10" s="99">
        <v>7454</v>
      </c>
      <c r="K10" s="11">
        <v>7454</v>
      </c>
      <c r="L10" s="11">
        <v>3727</v>
      </c>
      <c r="M10" s="27">
        <f t="shared" si="1"/>
        <v>50</v>
      </c>
      <c r="N10" s="57">
        <v>4008.78</v>
      </c>
      <c r="O10" s="10">
        <v>23196.9</v>
      </c>
      <c r="P10" s="11">
        <v>23385.1</v>
      </c>
      <c r="Q10" s="11">
        <v>11727.2</v>
      </c>
      <c r="R10" s="27">
        <f t="shared" si="2"/>
        <v>50.14817127145063</v>
      </c>
      <c r="S10" s="57">
        <v>11608.06</v>
      </c>
      <c r="T10" s="10"/>
      <c r="U10" s="11"/>
      <c r="V10" s="11"/>
      <c r="W10" s="27" t="e">
        <f t="shared" si="3"/>
        <v>#DIV/0!</v>
      </c>
      <c r="X10" s="57"/>
    </row>
    <row r="11" spans="1:24" s="19" customFormat="1" ht="9.75" customHeight="1">
      <c r="A11" s="58" t="s">
        <v>6</v>
      </c>
      <c r="B11" s="59" t="s">
        <v>11</v>
      </c>
      <c r="C11" s="60"/>
      <c r="D11" s="61" t="s">
        <v>2</v>
      </c>
      <c r="E11" s="12">
        <f t="shared" si="4"/>
        <v>0</v>
      </c>
      <c r="F11" s="13">
        <f t="shared" si="4"/>
        <v>0</v>
      </c>
      <c r="G11" s="13">
        <f t="shared" si="4"/>
        <v>0</v>
      </c>
      <c r="H11" s="27" t="e">
        <f t="shared" si="0"/>
        <v>#DIV/0!</v>
      </c>
      <c r="I11" s="62">
        <f>SUM(N11,S11)</f>
        <v>0</v>
      </c>
      <c r="J11" s="100"/>
      <c r="K11" s="13"/>
      <c r="L11" s="13"/>
      <c r="M11" s="27" t="e">
        <f t="shared" si="1"/>
        <v>#DIV/0!</v>
      </c>
      <c r="N11" s="62"/>
      <c r="O11" s="12"/>
      <c r="P11" s="13"/>
      <c r="Q11" s="13"/>
      <c r="R11" s="27" t="e">
        <f t="shared" si="2"/>
        <v>#DIV/0!</v>
      </c>
      <c r="S11" s="62"/>
      <c r="T11" s="12"/>
      <c r="U11" s="13"/>
      <c r="V11" s="13"/>
      <c r="W11" s="27" t="e">
        <f t="shared" si="3"/>
        <v>#DIV/0!</v>
      </c>
      <c r="X11" s="62"/>
    </row>
    <row r="12" spans="1:24" s="19" customFormat="1" ht="9.75" customHeight="1">
      <c r="A12" s="24" t="s">
        <v>8</v>
      </c>
      <c r="B12" s="25" t="s">
        <v>13</v>
      </c>
      <c r="C12" s="26"/>
      <c r="D12" s="21" t="s">
        <v>2</v>
      </c>
      <c r="E12" s="8">
        <f>SUM(E13,E14,E15,E16,E17,E18,E19,E20,E21,E22,E23,E24)</f>
        <v>34040.9</v>
      </c>
      <c r="F12" s="14">
        <f>SUM(F13,F14,F15,F16,F17,F18,F19,F20,F21,F22,F23,F24)</f>
        <v>34329.100000000006</v>
      </c>
      <c r="G12" s="14">
        <f>SUM(G13,G14,G15,G16,G17,G18,G19,G20,G21,G22,G23,G24)</f>
        <v>17474.967</v>
      </c>
      <c r="H12" s="27">
        <f t="shared" si="0"/>
        <v>50.90423867797291</v>
      </c>
      <c r="I12" s="28">
        <f>SUM(I13,I14,I15,I16,I17,I18,I19,I20,I21,I22,I23,I24)</f>
        <v>17255.557</v>
      </c>
      <c r="J12" s="101">
        <f>SUM(J13:J24)</f>
        <v>10844</v>
      </c>
      <c r="K12" s="14">
        <f>SUM(K13,K14,K15,K16,K17,K18,K19,K20,K21,K22,K23,K24)</f>
        <v>10944</v>
      </c>
      <c r="L12" s="14">
        <f>SUM(L13,L14,L15,L16,L17,L18,L19,L20,L21,L22,L23,L24)</f>
        <v>5865.21</v>
      </c>
      <c r="M12" s="27">
        <f t="shared" si="1"/>
        <v>53.592927631578945</v>
      </c>
      <c r="N12" s="29">
        <f>SUM(N13,N14,N15,N16,N17,N18,N19,N20,N21,N22,N23,N24)</f>
        <v>6415.504999999998</v>
      </c>
      <c r="O12" s="8">
        <f>SUM(O13,O14,O15,O16,O17,O18,O19,O20,O21,O22,O23,O24)</f>
        <v>23196.9</v>
      </c>
      <c r="P12" s="14">
        <f>SUM(P13,P14,P15,P16,P17,P18,P19,P20,P21,P22,P23,P24)</f>
        <v>23385.1</v>
      </c>
      <c r="Q12" s="14">
        <f>SUM(Q13,Q14,Q15,Q16,Q17,Q18,Q19,Q20,Q21,Q22,Q23,Q24)</f>
        <v>11609.757000000001</v>
      </c>
      <c r="R12" s="27">
        <f t="shared" si="2"/>
        <v>49.64595832389001</v>
      </c>
      <c r="S12" s="29">
        <f>SUM(S13,S14,S15,S16,S17,S18,S19,S20,S21,S22,S23,S24)</f>
        <v>10840.052000000001</v>
      </c>
      <c r="T12" s="8">
        <f>SUM(T13,T14,T15,T16,T17,T18,T19,T20,T21,T22,T23,T24)</f>
        <v>0</v>
      </c>
      <c r="U12" s="14">
        <f>SUM(U13,U14,U15,U16,U17,U18,U19,U20,U21,U22,U23,U24)</f>
        <v>0</v>
      </c>
      <c r="V12" s="14">
        <f>SUM(V13,V14,V15,V16,V17,V18,V19,V20,V21,V22,V23,V24)</f>
        <v>0</v>
      </c>
      <c r="W12" s="27" t="e">
        <f t="shared" si="3"/>
        <v>#DIV/0!</v>
      </c>
      <c r="X12" s="57">
        <f>SUM(X13,X14,X15,X16,X17,X18,X19,X20,X21,X22,X23,X24)</f>
        <v>0</v>
      </c>
    </row>
    <row r="13" spans="1:24" s="19" customFormat="1" ht="9.75" customHeight="1">
      <c r="A13" s="63" t="s">
        <v>10</v>
      </c>
      <c r="B13" s="64" t="s">
        <v>33</v>
      </c>
      <c r="C13" s="64"/>
      <c r="D13" s="65" t="s">
        <v>2</v>
      </c>
      <c r="E13" s="54">
        <f aca="true" t="shared" si="5" ref="E13:G24">SUM(J13,O13)</f>
        <v>4379.7</v>
      </c>
      <c r="F13" s="55">
        <f t="shared" si="5"/>
        <v>4479.900000000001</v>
      </c>
      <c r="G13" s="55">
        <f t="shared" si="5"/>
        <v>2738.6150000000002</v>
      </c>
      <c r="H13" s="27">
        <f t="shared" si="0"/>
        <v>61.131163642045586</v>
      </c>
      <c r="I13" s="56">
        <f aca="true" t="shared" si="6" ref="I13:I24">SUM(N13,S13)</f>
        <v>2483.669</v>
      </c>
      <c r="J13" s="102">
        <v>3937.8</v>
      </c>
      <c r="K13" s="55">
        <v>4037.8</v>
      </c>
      <c r="L13" s="55">
        <v>2493.025</v>
      </c>
      <c r="M13" s="27">
        <f t="shared" si="1"/>
        <v>61.74216157313388</v>
      </c>
      <c r="N13" s="56">
        <v>2309.016</v>
      </c>
      <c r="O13" s="54">
        <v>441.9</v>
      </c>
      <c r="P13" s="55">
        <v>442.1</v>
      </c>
      <c r="Q13" s="55">
        <v>245.59</v>
      </c>
      <c r="R13" s="27">
        <f t="shared" si="2"/>
        <v>55.55078036643293</v>
      </c>
      <c r="S13" s="56">
        <v>174.653</v>
      </c>
      <c r="T13" s="15"/>
      <c r="U13" s="7"/>
      <c r="V13" s="7"/>
      <c r="W13" s="36" t="e">
        <f t="shared" si="3"/>
        <v>#DIV/0!</v>
      </c>
      <c r="X13" s="66"/>
    </row>
    <row r="14" spans="1:24" s="19" customFormat="1" ht="9.75" customHeight="1">
      <c r="A14" s="63" t="s">
        <v>12</v>
      </c>
      <c r="B14" s="64" t="s">
        <v>34</v>
      </c>
      <c r="C14" s="64"/>
      <c r="D14" s="65" t="s">
        <v>2</v>
      </c>
      <c r="E14" s="54">
        <f t="shared" si="5"/>
        <v>4107</v>
      </c>
      <c r="F14" s="55">
        <f t="shared" si="5"/>
        <v>4107</v>
      </c>
      <c r="G14" s="55">
        <f t="shared" si="5"/>
        <v>1967.55</v>
      </c>
      <c r="H14" s="27">
        <f t="shared" si="0"/>
        <v>47.9072315558802</v>
      </c>
      <c r="I14" s="56">
        <f t="shared" si="6"/>
        <v>2623.392</v>
      </c>
      <c r="J14" s="102">
        <v>4107</v>
      </c>
      <c r="K14" s="55">
        <v>4107</v>
      </c>
      <c r="L14" s="55">
        <v>1967.55</v>
      </c>
      <c r="M14" s="27">
        <f t="shared" si="1"/>
        <v>47.9072315558802</v>
      </c>
      <c r="N14" s="56">
        <v>2623.392</v>
      </c>
      <c r="O14" s="54"/>
      <c r="P14" s="55"/>
      <c r="Q14" s="55"/>
      <c r="R14" s="27" t="e">
        <f t="shared" si="2"/>
        <v>#DIV/0!</v>
      </c>
      <c r="S14" s="56"/>
      <c r="T14" s="15"/>
      <c r="U14" s="7"/>
      <c r="V14" s="7"/>
      <c r="W14" s="36" t="e">
        <f t="shared" si="3"/>
        <v>#DIV/0!</v>
      </c>
      <c r="X14" s="66"/>
    </row>
    <row r="15" spans="1:24" s="19" customFormat="1" ht="9.75" customHeight="1">
      <c r="A15" s="63" t="s">
        <v>14</v>
      </c>
      <c r="B15" s="67" t="s">
        <v>35</v>
      </c>
      <c r="C15" s="68"/>
      <c r="D15" s="65" t="s">
        <v>2</v>
      </c>
      <c r="E15" s="54">
        <f t="shared" si="5"/>
        <v>0</v>
      </c>
      <c r="F15" s="55">
        <f t="shared" si="5"/>
        <v>0</v>
      </c>
      <c r="G15" s="55">
        <f t="shared" si="5"/>
        <v>0</v>
      </c>
      <c r="H15" s="27" t="e">
        <f t="shared" si="0"/>
        <v>#DIV/0!</v>
      </c>
      <c r="I15" s="56">
        <f t="shared" si="6"/>
        <v>0</v>
      </c>
      <c r="J15" s="102"/>
      <c r="K15" s="55"/>
      <c r="L15" s="55"/>
      <c r="M15" s="27" t="e">
        <f t="shared" si="1"/>
        <v>#DIV/0!</v>
      </c>
      <c r="N15" s="56"/>
      <c r="O15" s="54"/>
      <c r="P15" s="55"/>
      <c r="Q15" s="55"/>
      <c r="R15" s="27" t="e">
        <f t="shared" si="2"/>
        <v>#DIV/0!</v>
      </c>
      <c r="S15" s="56"/>
      <c r="T15" s="15"/>
      <c r="U15" s="7"/>
      <c r="V15" s="7"/>
      <c r="W15" s="36" t="e">
        <f t="shared" si="3"/>
        <v>#DIV/0!</v>
      </c>
      <c r="X15" s="66"/>
    </row>
    <row r="16" spans="1:24" s="19" customFormat="1" ht="9.75" customHeight="1">
      <c r="A16" s="63" t="s">
        <v>15</v>
      </c>
      <c r="B16" s="67" t="s">
        <v>36</v>
      </c>
      <c r="C16" s="68"/>
      <c r="D16" s="65" t="s">
        <v>2</v>
      </c>
      <c r="E16" s="54">
        <f t="shared" si="5"/>
        <v>1000</v>
      </c>
      <c r="F16" s="55">
        <f t="shared" si="5"/>
        <v>1000</v>
      </c>
      <c r="G16" s="55">
        <f t="shared" si="5"/>
        <v>487.249</v>
      </c>
      <c r="H16" s="27">
        <f t="shared" si="0"/>
        <v>48.724900000000005</v>
      </c>
      <c r="I16" s="56">
        <f t="shared" si="6"/>
        <v>510.022</v>
      </c>
      <c r="J16" s="102">
        <v>1000</v>
      </c>
      <c r="K16" s="55">
        <v>1000</v>
      </c>
      <c r="L16" s="55">
        <v>487.249</v>
      </c>
      <c r="M16" s="27">
        <f t="shared" si="1"/>
        <v>48.724900000000005</v>
      </c>
      <c r="N16" s="56">
        <v>510.022</v>
      </c>
      <c r="O16" s="54"/>
      <c r="P16" s="55"/>
      <c r="Q16" s="55"/>
      <c r="R16" s="27" t="e">
        <f t="shared" si="2"/>
        <v>#DIV/0!</v>
      </c>
      <c r="S16" s="56"/>
      <c r="T16" s="15"/>
      <c r="U16" s="7"/>
      <c r="V16" s="7"/>
      <c r="W16" s="36" t="e">
        <f t="shared" si="3"/>
        <v>#DIV/0!</v>
      </c>
      <c r="X16" s="66"/>
    </row>
    <row r="17" spans="1:24" s="19" customFormat="1" ht="9.75" customHeight="1">
      <c r="A17" s="58" t="s">
        <v>16</v>
      </c>
      <c r="B17" s="59" t="s">
        <v>37</v>
      </c>
      <c r="C17" s="60"/>
      <c r="D17" s="61" t="s">
        <v>2</v>
      </c>
      <c r="E17" s="54">
        <f t="shared" si="5"/>
        <v>50</v>
      </c>
      <c r="F17" s="55">
        <f t="shared" si="5"/>
        <v>50</v>
      </c>
      <c r="G17" s="55">
        <f t="shared" si="5"/>
        <v>30.331999999999997</v>
      </c>
      <c r="H17" s="27">
        <f t="shared" si="0"/>
        <v>60.663999999999994</v>
      </c>
      <c r="I17" s="56">
        <f t="shared" si="6"/>
        <v>32.092</v>
      </c>
      <c r="J17" s="100">
        <v>20</v>
      </c>
      <c r="K17" s="55">
        <v>20</v>
      </c>
      <c r="L17" s="55">
        <v>0.095</v>
      </c>
      <c r="M17" s="27">
        <f t="shared" si="1"/>
        <v>0.475</v>
      </c>
      <c r="N17" s="56">
        <v>13.324</v>
      </c>
      <c r="O17" s="54">
        <v>30</v>
      </c>
      <c r="P17" s="55">
        <v>30</v>
      </c>
      <c r="Q17" s="55">
        <v>30.237</v>
      </c>
      <c r="R17" s="27">
        <f t="shared" si="2"/>
        <v>100.79</v>
      </c>
      <c r="S17" s="56">
        <v>18.768</v>
      </c>
      <c r="T17" s="12"/>
      <c r="U17" s="13"/>
      <c r="V17" s="13"/>
      <c r="W17" s="27" t="e">
        <f t="shared" si="3"/>
        <v>#DIV/0!</v>
      </c>
      <c r="X17" s="62"/>
    </row>
    <row r="18" spans="1:24" s="19" customFormat="1" ht="9.75" customHeight="1">
      <c r="A18" s="63" t="s">
        <v>17</v>
      </c>
      <c r="B18" s="67" t="s">
        <v>38</v>
      </c>
      <c r="C18" s="68"/>
      <c r="D18" s="65" t="s">
        <v>2</v>
      </c>
      <c r="E18" s="54">
        <f t="shared" si="5"/>
        <v>636.7</v>
      </c>
      <c r="F18" s="55">
        <f t="shared" si="5"/>
        <v>636.7</v>
      </c>
      <c r="G18" s="55">
        <f t="shared" si="5"/>
        <v>351.286</v>
      </c>
      <c r="H18" s="27">
        <f t="shared" si="0"/>
        <v>55.17292288361866</v>
      </c>
      <c r="I18" s="56">
        <f t="shared" si="6"/>
        <v>264.223</v>
      </c>
      <c r="J18" s="103">
        <v>506.7</v>
      </c>
      <c r="K18" s="55">
        <v>506.7</v>
      </c>
      <c r="L18" s="55">
        <v>274.841</v>
      </c>
      <c r="M18" s="27">
        <f t="shared" si="1"/>
        <v>54.241365699625035</v>
      </c>
      <c r="N18" s="56">
        <v>211.5</v>
      </c>
      <c r="O18" s="54">
        <v>130</v>
      </c>
      <c r="P18" s="55">
        <v>130</v>
      </c>
      <c r="Q18" s="55">
        <v>76.445</v>
      </c>
      <c r="R18" s="27">
        <f t="shared" si="2"/>
        <v>58.80384615384615</v>
      </c>
      <c r="S18" s="56">
        <v>52.723</v>
      </c>
      <c r="T18" s="15"/>
      <c r="U18" s="7"/>
      <c r="V18" s="7"/>
      <c r="W18" s="36" t="e">
        <f t="shared" si="3"/>
        <v>#DIV/0!</v>
      </c>
      <c r="X18" s="66"/>
    </row>
    <row r="19" spans="1:24" s="71" customFormat="1" ht="9.75" customHeight="1">
      <c r="A19" s="58" t="s">
        <v>18</v>
      </c>
      <c r="B19" s="69" t="s">
        <v>39</v>
      </c>
      <c r="C19" s="69"/>
      <c r="D19" s="61" t="s">
        <v>2</v>
      </c>
      <c r="E19" s="54">
        <f t="shared" si="5"/>
        <v>16758</v>
      </c>
      <c r="F19" s="55">
        <f t="shared" si="5"/>
        <v>16896</v>
      </c>
      <c r="G19" s="55">
        <f t="shared" si="5"/>
        <v>8351.247</v>
      </c>
      <c r="H19" s="27">
        <f t="shared" si="0"/>
        <v>49.427361505681816</v>
      </c>
      <c r="I19" s="56">
        <f t="shared" si="6"/>
        <v>7851.531</v>
      </c>
      <c r="J19" s="104">
        <v>317</v>
      </c>
      <c r="K19" s="55">
        <v>317</v>
      </c>
      <c r="L19" s="55">
        <v>155.987</v>
      </c>
      <c r="M19" s="27">
        <f t="shared" si="1"/>
        <v>49.20725552050473</v>
      </c>
      <c r="N19" s="56">
        <v>148.037</v>
      </c>
      <c r="O19" s="54">
        <v>16441</v>
      </c>
      <c r="P19" s="55">
        <v>16579</v>
      </c>
      <c r="Q19" s="55">
        <v>8195.26</v>
      </c>
      <c r="R19" s="27">
        <f t="shared" si="2"/>
        <v>49.43157005850775</v>
      </c>
      <c r="S19" s="56">
        <v>7703.494</v>
      </c>
      <c r="T19" s="16"/>
      <c r="U19" s="17"/>
      <c r="V19" s="17"/>
      <c r="W19" s="27" t="e">
        <f t="shared" si="3"/>
        <v>#DIV/0!</v>
      </c>
      <c r="X19" s="70"/>
    </row>
    <row r="20" spans="1:24" s="19" customFormat="1" ht="9.75" customHeight="1">
      <c r="A20" s="58" t="s">
        <v>19</v>
      </c>
      <c r="B20" s="69" t="s">
        <v>40</v>
      </c>
      <c r="C20" s="69"/>
      <c r="D20" s="61" t="s">
        <v>2</v>
      </c>
      <c r="E20" s="54">
        <f t="shared" si="5"/>
        <v>5846.5</v>
      </c>
      <c r="F20" s="55">
        <f t="shared" si="5"/>
        <v>5893.1</v>
      </c>
      <c r="G20" s="55">
        <f t="shared" si="5"/>
        <v>2915.06</v>
      </c>
      <c r="H20" s="27">
        <f t="shared" si="0"/>
        <v>49.465646264275165</v>
      </c>
      <c r="I20" s="56">
        <f t="shared" si="6"/>
        <v>2745.872</v>
      </c>
      <c r="J20" s="100">
        <v>90.5</v>
      </c>
      <c r="K20" s="55">
        <v>90.5</v>
      </c>
      <c r="L20" s="55">
        <v>42.723</v>
      </c>
      <c r="M20" s="27">
        <f t="shared" si="1"/>
        <v>47.20773480662983</v>
      </c>
      <c r="N20" s="56">
        <v>42.239</v>
      </c>
      <c r="O20" s="54">
        <v>5756</v>
      </c>
      <c r="P20" s="55">
        <v>5802.6</v>
      </c>
      <c r="Q20" s="55">
        <v>2872.337</v>
      </c>
      <c r="R20" s="27">
        <f t="shared" si="2"/>
        <v>49.500861682693966</v>
      </c>
      <c r="S20" s="56">
        <v>2703.633</v>
      </c>
      <c r="T20" s="12"/>
      <c r="U20" s="13"/>
      <c r="V20" s="13"/>
      <c r="W20" s="27" t="e">
        <f t="shared" si="3"/>
        <v>#DIV/0!</v>
      </c>
      <c r="X20" s="62"/>
    </row>
    <row r="21" spans="1:24" s="19" customFormat="1" ht="9.75" customHeight="1">
      <c r="A21" s="58" t="s">
        <v>20</v>
      </c>
      <c r="B21" s="69" t="s">
        <v>52</v>
      </c>
      <c r="C21" s="69"/>
      <c r="D21" s="61" t="s">
        <v>2</v>
      </c>
      <c r="E21" s="54">
        <f t="shared" si="5"/>
        <v>333</v>
      </c>
      <c r="F21" s="55">
        <f t="shared" si="5"/>
        <v>336.4</v>
      </c>
      <c r="G21" s="55">
        <f t="shared" si="5"/>
        <v>175.57500000000002</v>
      </c>
      <c r="H21" s="27">
        <f t="shared" si="0"/>
        <v>52.192330558858515</v>
      </c>
      <c r="I21" s="56">
        <f t="shared" si="6"/>
        <v>156.4</v>
      </c>
      <c r="J21" s="100">
        <v>5</v>
      </c>
      <c r="K21" s="55">
        <v>5</v>
      </c>
      <c r="L21" s="55">
        <v>2.68</v>
      </c>
      <c r="M21" s="27">
        <f t="shared" si="1"/>
        <v>53.6</v>
      </c>
      <c r="N21" s="56">
        <v>2.4</v>
      </c>
      <c r="O21" s="54">
        <v>328</v>
      </c>
      <c r="P21" s="55">
        <v>331.4</v>
      </c>
      <c r="Q21" s="55">
        <v>172.895</v>
      </c>
      <c r="R21" s="27">
        <f t="shared" si="2"/>
        <v>52.17109233554618</v>
      </c>
      <c r="S21" s="56">
        <v>154</v>
      </c>
      <c r="T21" s="12"/>
      <c r="U21" s="13"/>
      <c r="V21" s="13"/>
      <c r="W21" s="27" t="e">
        <f t="shared" si="3"/>
        <v>#DIV/0!</v>
      </c>
      <c r="X21" s="62"/>
    </row>
    <row r="22" spans="1:24" s="19" customFormat="1" ht="9.75" customHeight="1">
      <c r="A22" s="58" t="s">
        <v>21</v>
      </c>
      <c r="B22" s="69" t="s">
        <v>41</v>
      </c>
      <c r="C22" s="69"/>
      <c r="D22" s="61" t="s">
        <v>2</v>
      </c>
      <c r="E22" s="54">
        <f t="shared" si="5"/>
        <v>0</v>
      </c>
      <c r="F22" s="55">
        <f t="shared" si="5"/>
        <v>0</v>
      </c>
      <c r="G22" s="55">
        <f t="shared" si="5"/>
        <v>0</v>
      </c>
      <c r="H22" s="27" t="e">
        <f t="shared" si="0"/>
        <v>#DIV/0!</v>
      </c>
      <c r="I22" s="56">
        <f t="shared" si="6"/>
        <v>0</v>
      </c>
      <c r="J22" s="100"/>
      <c r="K22" s="55"/>
      <c r="L22" s="55"/>
      <c r="M22" s="27" t="e">
        <f t="shared" si="1"/>
        <v>#DIV/0!</v>
      </c>
      <c r="N22" s="56"/>
      <c r="O22" s="54"/>
      <c r="P22" s="55"/>
      <c r="Q22" s="55"/>
      <c r="R22" s="27" t="e">
        <f t="shared" si="2"/>
        <v>#DIV/0!</v>
      </c>
      <c r="S22" s="56"/>
      <c r="T22" s="12"/>
      <c r="U22" s="13"/>
      <c r="V22" s="13"/>
      <c r="W22" s="27" t="e">
        <f t="shared" si="3"/>
        <v>#DIV/0!</v>
      </c>
      <c r="X22" s="62"/>
    </row>
    <row r="23" spans="1:24" s="19" customFormat="1" ht="9.75" customHeight="1">
      <c r="A23" s="63" t="s">
        <v>22</v>
      </c>
      <c r="B23" s="64" t="s">
        <v>42</v>
      </c>
      <c r="C23" s="64"/>
      <c r="D23" s="65" t="s">
        <v>2</v>
      </c>
      <c r="E23" s="54">
        <f t="shared" si="5"/>
        <v>200</v>
      </c>
      <c r="F23" s="55">
        <f t="shared" si="5"/>
        <v>200</v>
      </c>
      <c r="G23" s="55">
        <f t="shared" si="5"/>
        <v>86.78099999999999</v>
      </c>
      <c r="H23" s="27">
        <f t="shared" si="0"/>
        <v>43.390499999999996</v>
      </c>
      <c r="I23" s="56">
        <f t="shared" si="6"/>
        <v>168.347</v>
      </c>
      <c r="J23" s="102">
        <v>130</v>
      </c>
      <c r="K23" s="55">
        <v>130</v>
      </c>
      <c r="L23" s="55">
        <v>69.788</v>
      </c>
      <c r="M23" s="27">
        <f t="shared" si="1"/>
        <v>53.683076923076925</v>
      </c>
      <c r="N23" s="56">
        <v>135.566</v>
      </c>
      <c r="O23" s="54">
        <v>70</v>
      </c>
      <c r="P23" s="55">
        <v>70</v>
      </c>
      <c r="Q23" s="55">
        <v>16.993</v>
      </c>
      <c r="R23" s="27">
        <f t="shared" si="2"/>
        <v>24.275714285714283</v>
      </c>
      <c r="S23" s="56">
        <v>32.781</v>
      </c>
      <c r="T23" s="15"/>
      <c r="U23" s="7"/>
      <c r="V23" s="7"/>
      <c r="W23" s="36" t="e">
        <f t="shared" si="3"/>
        <v>#DIV/0!</v>
      </c>
      <c r="X23" s="66"/>
    </row>
    <row r="24" spans="1:24" s="19" customFormat="1" ht="9.75" customHeight="1">
      <c r="A24" s="58" t="s">
        <v>23</v>
      </c>
      <c r="B24" s="59" t="s">
        <v>43</v>
      </c>
      <c r="C24" s="60"/>
      <c r="D24" s="61" t="s">
        <v>2</v>
      </c>
      <c r="E24" s="54">
        <f t="shared" si="5"/>
        <v>730</v>
      </c>
      <c r="F24" s="55">
        <f t="shared" si="5"/>
        <v>730</v>
      </c>
      <c r="G24" s="55">
        <f t="shared" si="5"/>
        <v>371.272</v>
      </c>
      <c r="H24" s="27">
        <f t="shared" si="0"/>
        <v>50.85917808219178</v>
      </c>
      <c r="I24" s="56">
        <f t="shared" si="6"/>
        <v>420.009</v>
      </c>
      <c r="J24" s="100">
        <v>730</v>
      </c>
      <c r="K24" s="55">
        <v>730</v>
      </c>
      <c r="L24" s="55">
        <v>371.272</v>
      </c>
      <c r="M24" s="27">
        <f t="shared" si="1"/>
        <v>50.85917808219178</v>
      </c>
      <c r="N24" s="56">
        <v>420.009</v>
      </c>
      <c r="O24" s="54"/>
      <c r="P24" s="55"/>
      <c r="Q24" s="55"/>
      <c r="R24" s="27" t="e">
        <f t="shared" si="2"/>
        <v>#DIV/0!</v>
      </c>
      <c r="S24" s="56"/>
      <c r="T24" s="12"/>
      <c r="U24" s="13"/>
      <c r="V24" s="13"/>
      <c r="W24" s="27" t="e">
        <f t="shared" si="3"/>
        <v>#DIV/0!</v>
      </c>
      <c r="X24" s="62"/>
    </row>
    <row r="25" spans="1:24" s="19" customFormat="1" ht="9.75" customHeight="1">
      <c r="A25" s="24" t="s">
        <v>24</v>
      </c>
      <c r="B25" s="25" t="s">
        <v>28</v>
      </c>
      <c r="C25" s="26"/>
      <c r="D25" s="21" t="s">
        <v>2</v>
      </c>
      <c r="E25" s="8">
        <f>SUM(E6-E12)</f>
        <v>0</v>
      </c>
      <c r="F25" s="14">
        <f>SUM(F6-F12)</f>
        <v>-7.275957614183426E-12</v>
      </c>
      <c r="G25" s="14">
        <f>SUM(G6-G12)</f>
        <v>434.77899999999863</v>
      </c>
      <c r="H25" s="27">
        <f t="shared" si="0"/>
        <v>-5975557075160250</v>
      </c>
      <c r="I25" s="28">
        <f>SUM(I6-I12)</f>
        <v>593.5769999999975</v>
      </c>
      <c r="J25" s="101">
        <f>SUM(J6-J12)</f>
        <v>0</v>
      </c>
      <c r="K25" s="14">
        <f>SUM(K6-K12)</f>
        <v>0</v>
      </c>
      <c r="L25" s="14">
        <f>SUM(L6-L12)</f>
        <v>317.33600000000024</v>
      </c>
      <c r="M25" s="27" t="e">
        <f t="shared" si="1"/>
        <v>#DIV/0!</v>
      </c>
      <c r="N25" s="29">
        <f>SUM(N6-N12)</f>
        <v>-174.43099999999777</v>
      </c>
      <c r="O25" s="8">
        <f>SUM(O6-O12)</f>
        <v>0</v>
      </c>
      <c r="P25" s="14">
        <f>SUM(P6-P12)</f>
        <v>0</v>
      </c>
      <c r="Q25" s="14">
        <f>SUM(Q6-Q12)</f>
        <v>117.4429999999993</v>
      </c>
      <c r="R25" s="27" t="e">
        <f t="shared" si="2"/>
        <v>#DIV/0!</v>
      </c>
      <c r="S25" s="29">
        <f>SUM(S6-S12)</f>
        <v>768.007999999998</v>
      </c>
      <c r="T25" s="8">
        <f>SUM(T6-T12)</f>
        <v>0</v>
      </c>
      <c r="U25" s="14">
        <f>SUM(U6-U12)</f>
        <v>0</v>
      </c>
      <c r="V25" s="14">
        <f>SUM(V6-V12)</f>
        <v>0</v>
      </c>
      <c r="W25" s="27" t="e">
        <f t="shared" si="3"/>
        <v>#DIV/0!</v>
      </c>
      <c r="X25" s="29">
        <f>SUM(X6-X12)</f>
        <v>0</v>
      </c>
    </row>
    <row r="26" spans="1:24" s="80" customFormat="1" ht="9.75" customHeight="1">
      <c r="A26" s="72" t="s">
        <v>25</v>
      </c>
      <c r="B26" s="73" t="s">
        <v>29</v>
      </c>
      <c r="C26" s="74"/>
      <c r="D26" s="75" t="s">
        <v>30</v>
      </c>
      <c r="E26" s="112">
        <v>17492</v>
      </c>
      <c r="F26" s="113">
        <v>17492</v>
      </c>
      <c r="G26" s="114">
        <v>17265</v>
      </c>
      <c r="H26" s="76">
        <f t="shared" si="0"/>
        <v>98.70226389206495</v>
      </c>
      <c r="I26" s="121">
        <v>16241</v>
      </c>
      <c r="J26" s="77"/>
      <c r="K26" s="77"/>
      <c r="L26" s="78"/>
      <c r="M26" s="78"/>
      <c r="N26" s="78"/>
      <c r="O26" s="78"/>
      <c r="P26" s="77"/>
      <c r="Q26" s="78"/>
      <c r="R26" s="78"/>
      <c r="S26" s="78"/>
      <c r="T26" s="78"/>
      <c r="U26" s="77"/>
      <c r="V26" s="78"/>
      <c r="W26" s="78"/>
      <c r="X26" s="79"/>
    </row>
    <row r="27" spans="1:24" s="88" customFormat="1" ht="9.75" customHeight="1">
      <c r="A27" s="81" t="s">
        <v>26</v>
      </c>
      <c r="B27" s="82" t="s">
        <v>47</v>
      </c>
      <c r="C27" s="83"/>
      <c r="D27" s="81" t="s">
        <v>31</v>
      </c>
      <c r="E27" s="115">
        <v>79.92</v>
      </c>
      <c r="F27" s="116">
        <v>79.92</v>
      </c>
      <c r="G27" s="117">
        <v>78.98</v>
      </c>
      <c r="H27" s="84">
        <f t="shared" si="0"/>
        <v>98.82382382382383</v>
      </c>
      <c r="I27" s="122">
        <v>80.57</v>
      </c>
      <c r="J27" s="85"/>
      <c r="K27" s="85"/>
      <c r="L27" s="86"/>
      <c r="M27" s="86"/>
      <c r="N27" s="86"/>
      <c r="O27" s="86"/>
      <c r="P27" s="85"/>
      <c r="Q27" s="86"/>
      <c r="R27" s="86"/>
      <c r="S27" s="86"/>
      <c r="T27" s="86"/>
      <c r="U27" s="85"/>
      <c r="V27" s="86"/>
      <c r="W27" s="86"/>
      <c r="X27" s="87"/>
    </row>
    <row r="28" spans="1:24" s="80" customFormat="1" ht="9.75" customHeight="1">
      <c r="A28" s="89" t="s">
        <v>27</v>
      </c>
      <c r="B28" s="90" t="s">
        <v>32</v>
      </c>
      <c r="C28" s="91"/>
      <c r="D28" s="92" t="s">
        <v>31</v>
      </c>
      <c r="E28" s="118">
        <v>105</v>
      </c>
      <c r="F28" s="119">
        <v>105</v>
      </c>
      <c r="G28" s="120">
        <v>105</v>
      </c>
      <c r="H28" s="93">
        <f t="shared" si="0"/>
        <v>100</v>
      </c>
      <c r="I28" s="123">
        <v>94</v>
      </c>
      <c r="J28" s="94"/>
      <c r="K28" s="94"/>
      <c r="L28" s="95"/>
      <c r="M28" s="95"/>
      <c r="N28" s="95"/>
      <c r="O28" s="95"/>
      <c r="P28" s="94"/>
      <c r="Q28" s="95"/>
      <c r="R28" s="95"/>
      <c r="S28" s="95"/>
      <c r="T28" s="95"/>
      <c r="U28" s="94"/>
      <c r="V28" s="95"/>
      <c r="W28" s="95"/>
      <c r="X28" s="96"/>
    </row>
  </sheetData>
  <mergeCells count="20">
    <mergeCell ref="J4:J5"/>
    <mergeCell ref="K4:M4"/>
    <mergeCell ref="N4:N5"/>
    <mergeCell ref="A3:A5"/>
    <mergeCell ref="B3:C5"/>
    <mergeCell ref="D3:D5"/>
    <mergeCell ref="E4:E5"/>
    <mergeCell ref="E3:I3"/>
    <mergeCell ref="F4:H4"/>
    <mergeCell ref="I4:I5"/>
    <mergeCell ref="A1:X1"/>
    <mergeCell ref="T4:T5"/>
    <mergeCell ref="U4:W4"/>
    <mergeCell ref="X4:X5"/>
    <mergeCell ref="T3:X3"/>
    <mergeCell ref="O4:O5"/>
    <mergeCell ref="P4:R4"/>
    <mergeCell ref="S4:S5"/>
    <mergeCell ref="O3:S3"/>
    <mergeCell ref="J3:N3"/>
  </mergeCells>
  <printOptions horizontalCentered="1" verticalCentered="1"/>
  <pageMargins left="0.5905511811023623" right="0.5905511811023623" top="0.7874015748031497" bottom="0.7874015748031497" header="0.5118110236220472" footer="0.5118110236220472"/>
  <pageSetup firstPageNumber="93" useFirstPageNumber="1" horizontalDpi="300" verticalDpi="300" orientation="landscape" paperSize="9" r:id="rId1"/>
  <headerFooter alignWithMargins="0">
    <oddHeader>&amp;C&amp;"Times New Roman,Tučné"&amp;8&amp;UFinanční a hmotné ukazatele příspěvkových organizací zřízených městem Prostějovem pro rok 2007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2007-08-10T07:33:24Z</cp:lastPrinted>
  <dcterms:created xsi:type="dcterms:W3CDTF">1998-11-03T08:17:51Z</dcterms:created>
  <dcterms:modified xsi:type="dcterms:W3CDTF">2007-08-10T07:33:31Z</dcterms:modified>
  <cp:category/>
  <cp:version/>
  <cp:contentType/>
  <cp:contentStatus/>
</cp:coreProperties>
</file>