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940" windowWidth="15330" windowHeight="2955" firstSheet="12" activeTab="17"/>
  </bookViews>
  <sheets>
    <sheet name="MŠ Rumunská" sheetId="1" r:id="rId1"/>
    <sheet name="MŠ Šárka" sheetId="2" r:id="rId2"/>
    <sheet name="MŠ Partyzánská)" sheetId="3" r:id="rId3"/>
    <sheet name="MŠ Smetanova" sheetId="4" r:id="rId4"/>
    <sheet name="MŠ Moravská" sheetId="5" r:id="rId5"/>
    <sheet name=" ZŠ Palackého" sheetId="6" r:id="rId6"/>
    <sheet name=" ZŠ Rejskova" sheetId="7" r:id="rId7"/>
    <sheet name=" ZŠ Kollárova" sheetId="8" r:id="rId8"/>
    <sheet name=" ZŠ Sídl. svobody" sheetId="9" r:id="rId9"/>
    <sheet name=" ZŠ Melantrichova" sheetId="10" r:id="rId10"/>
    <sheet name=" ZŠ Majakovského" sheetId="11" r:id="rId11"/>
    <sheet name="RG a ZŠ PV" sheetId="12" r:id="rId12"/>
    <sheet name="ZŠ Dr. Horáka" sheetId="13" r:id="rId13"/>
    <sheet name="ZŠ E. Valenty" sheetId="14" r:id="rId14"/>
    <sheet name="SC DDM" sheetId="15" r:id="rId15"/>
    <sheet name="ZUŠ" sheetId="16" r:id="rId16"/>
    <sheet name="MD PV" sheetId="17" r:id="rId17"/>
    <sheet name="DUHA" sheetId="18" r:id="rId18"/>
    <sheet name="MK PV" sheetId="19" r:id="rId19"/>
    <sheet name="Jesle PV" sheetId="20" r:id="rId20"/>
  </sheets>
  <definedNames/>
  <calcPr fullCalcOnLoad="1"/>
</workbook>
</file>

<file path=xl/sharedStrings.xml><?xml version="1.0" encoding="utf-8"?>
<sst xmlns="http://schemas.openxmlformats.org/spreadsheetml/2006/main" count="3292" uniqueCount="120">
  <si>
    <t>1.</t>
  </si>
  <si>
    <t>Výnosy celkem</t>
  </si>
  <si>
    <t>tis. Kč</t>
  </si>
  <si>
    <t>2.</t>
  </si>
  <si>
    <t>3.</t>
  </si>
  <si>
    <t>Tržby vlastní</t>
  </si>
  <si>
    <t>4.</t>
  </si>
  <si>
    <t>Tržby ostatní</t>
  </si>
  <si>
    <t>5.</t>
  </si>
  <si>
    <t>Příspěvek na provoz</t>
  </si>
  <si>
    <t>6.</t>
  </si>
  <si>
    <t>Příspěvek na investice</t>
  </si>
  <si>
    <t>7.</t>
  </si>
  <si>
    <t>Náklady celkem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</si>
  <si>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</si>
  <si>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</si>
  <si>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</si>
  <si>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</si>
  <si>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</si>
  <si>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</si>
  <si>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</si>
  <si>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</si>
  <si>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</si>
  <si>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</si>
  <si>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</si>
  <si>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</si>
  <si>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</si>
  <si>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</si>
  <si>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Hospodářský výsledek</t>
  </si>
  <si>
    <t>Průměrná měsíční mzda</t>
  </si>
  <si>
    <t>Kč</t>
  </si>
  <si>
    <t>osob</t>
  </si>
  <si>
    <t>Fyzický stav pracovníků</t>
  </si>
  <si>
    <t>501 - Spotřeba materiálu</t>
  </si>
  <si>
    <t xml:space="preserve">z toho: </t>
  </si>
  <si>
    <t>DDHM (3.000,- až 40.000,- Kč)</t>
  </si>
  <si>
    <t>8.1.</t>
  </si>
  <si>
    <t>8.2.</t>
  </si>
  <si>
    <t>OEM (do 2.999,90 Kč)</t>
  </si>
  <si>
    <t>ostatní</t>
  </si>
  <si>
    <t>8.3.</t>
  </si>
  <si>
    <t>9.1.</t>
  </si>
  <si>
    <t>9.2.</t>
  </si>
  <si>
    <t>9.3.</t>
  </si>
  <si>
    <t>elektrická energie</t>
  </si>
  <si>
    <t>vodné, stočné</t>
  </si>
  <si>
    <t>plyn</t>
  </si>
  <si>
    <t>tepelná energie</t>
  </si>
  <si>
    <t>reprezentace</t>
  </si>
  <si>
    <t>502 - Spotřeba energie</t>
  </si>
  <si>
    <t>510 - Služby</t>
  </si>
  <si>
    <t>511 - Opravy a údržba</t>
  </si>
  <si>
    <t>11.1.</t>
  </si>
  <si>
    <t>11.2.</t>
  </si>
  <si>
    <t>11.3.</t>
  </si>
  <si>
    <t>drobné opravy a údržba</t>
  </si>
  <si>
    <t>512 - Cestovné</t>
  </si>
  <si>
    <t>518 - Ostatní služby</t>
  </si>
  <si>
    <t>521 - Mzdové náklady</t>
  </si>
  <si>
    <t>524 - Zákonné pojištění</t>
  </si>
  <si>
    <t>538 - Ostatní daně a poplatky</t>
  </si>
  <si>
    <t>549 - Jiné ostatní náklady</t>
  </si>
  <si>
    <t>pojištění</t>
  </si>
  <si>
    <t>551 - Odpisy</t>
  </si>
  <si>
    <t>2.1.</t>
  </si>
  <si>
    <t>2.2.</t>
  </si>
  <si>
    <t>6.1.</t>
  </si>
  <si>
    <t>6.2.</t>
  </si>
  <si>
    <t>6.3.</t>
  </si>
  <si>
    <t>7.1.</t>
  </si>
  <si>
    <t>7.2.</t>
  </si>
  <si>
    <t>7.3.</t>
  </si>
  <si>
    <t>7.4.</t>
  </si>
  <si>
    <t>7.5.</t>
  </si>
  <si>
    <t>16.1.</t>
  </si>
  <si>
    <t>16.2.</t>
  </si>
  <si>
    <t>Tržby</t>
  </si>
  <si>
    <t>Evid. přepočtený stav pracovníků</t>
  </si>
  <si>
    <t xml:space="preserve">revize </t>
  </si>
  <si>
    <t>Celkem</t>
  </si>
  <si>
    <t>Roční plán</t>
  </si>
  <si>
    <t>Skutečnost</t>
  </si>
  <si>
    <t>SK/RP</t>
  </si>
  <si>
    <t>527, 528 - Zákon. a ost. soc. náklady</t>
  </si>
  <si>
    <t>staveb. opravy a údržba (kap. 60)</t>
  </si>
  <si>
    <t xml:space="preserve">opravy a údržba hmot. majetku </t>
  </si>
  <si>
    <t>Doplňková činnost</t>
  </si>
  <si>
    <t>Vztah ke zřizovateli</t>
  </si>
  <si>
    <t>Vztah k Olomouckému kraji, popř. SR ČR</t>
  </si>
  <si>
    <t>ZŠ Prostějov, ul. E. Valenty 52 (344)</t>
  </si>
  <si>
    <t>Městské divadlo v Prostějově, Vojáčkovo nám. 1</t>
  </si>
  <si>
    <t>Schválený 
roční plán</t>
  </si>
  <si>
    <t xml:space="preserve">
Ukazatel</t>
  </si>
  <si>
    <t xml:space="preserve">
Měrná 
jednotka</t>
  </si>
  <si>
    <t xml:space="preserve">
Poř. 
číslo</t>
  </si>
  <si>
    <t>MŠ Prostějov, Rumunská ul. 23, příspěvková organizace (322)</t>
  </si>
  <si>
    <t>MŠ Prostějov, Smetanova ul. 24, příspěvková organizace (328)</t>
  </si>
  <si>
    <t>ZŠ a MŠ Prostějov, Rejskova tř. 4 (335)</t>
  </si>
  <si>
    <t>ZŠ a MŠ Prostějov, Kollárova ul. 4 (336)</t>
  </si>
  <si>
    <t>ZŠ a MŠ Prostějov, Melantrichova ul. 60 (338)</t>
  </si>
  <si>
    <t>ZŠ Prostějov, ul. Vl. Majakovského 1 (339)</t>
  </si>
  <si>
    <t>RG a ZŠ města Prostějova, Studentská ul. 2 (340)</t>
  </si>
  <si>
    <t>Sportcentrum DDM Prostějov, příspěvková organizace, Olympijská 4 (399)</t>
  </si>
  <si>
    <t>MŠ Prostějov, ul. Šárka 4a, příspěvková organizace (325)</t>
  </si>
  <si>
    <t>MŠ Prostějov, Moravská ul. 30, příspěvková organizace (330)</t>
  </si>
  <si>
    <t>MŠ Prostějov, Partyzánská ul. 34, příspěvková organizace (327)</t>
  </si>
  <si>
    <t>ZŠ a MŠ Prostějov, Palackého tř. 14 (332)</t>
  </si>
  <si>
    <t>K 31.12.2006</t>
  </si>
  <si>
    <t>Srovn. skut. 
2006</t>
  </si>
  <si>
    <t>ZŠ Prostějov, příspěvková organizace, ul. Dr. Horáka 24 (341)</t>
  </si>
  <si>
    <t>Městská knihovna Prostějov, příspěvková organizace, Skálovo nám. 6</t>
  </si>
  <si>
    <t>DUHA, kulturní klub u hradeb, Školní 4, Prostějov (2030)</t>
  </si>
  <si>
    <t>Základní umělecká škola Vl. Ambrose v Prostějově, Kravařova ul. 14 (400)</t>
  </si>
  <si>
    <t>Jesle, sídliště Svobody, Prostějov</t>
  </si>
  <si>
    <t>ZŠ a MŠ Jana Železného Prostějov, Sídliště svobody 24/79 (337)</t>
  </si>
  <si>
    <t>18.a</t>
  </si>
  <si>
    <t>18.b.</t>
  </si>
  <si>
    <t>Hospodářský výsledek před zdaněním</t>
  </si>
  <si>
    <t>591 - Daň z příjmů</t>
  </si>
  <si>
    <t>Hospodářský výsledek po zdanění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</si>
</sst>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0"/>
  </numFmts>
  <fonts count="17">
    <font>
      <sz val="6"/>
      <name val="Times New Roman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5"/>
      <name val="Times New Roman"/>
      <family val="0"/>
    </font>
    <font>
      <b/>
      <sz val="5"/>
      <name val="Times New Roman"/>
      <family val="1"/>
    </font>
    <font>
      <b/>
      <sz val="12"/>
      <name val="Times New Roman"/>
      <family val="1"/>
    </font>
    <font>
      <b/>
      <sz val="6"/>
      <name val="Times New Roman"/>
      <family val="1"/>
    </font>
    <font>
      <i/>
      <sz val="6"/>
      <name val="Times New Roman"/>
      <family val="1"/>
    </font>
    <font>
      <u val="single"/>
      <sz val="7.2"/>
      <color indexed="12"/>
      <name val="Times New Roman"/>
      <family val="1"/>
    </font>
    <font>
      <u val="single"/>
      <sz val="7.2"/>
      <color indexed="36"/>
      <name val="Times New Roman"/>
      <family val="1"/>
    </font>
    <font>
      <b/>
      <sz val="6"/>
      <name val="Times New Roman CE"/>
      <family val="1"/>
    </font>
    <font>
      <sz val="6"/>
      <name val="Times New Roman CE"/>
      <family val="1"/>
    </font>
    <font>
      <b/>
      <i/>
      <sz val="6"/>
      <name val="Times New Roman CE"/>
      <family val="1"/>
    </font>
    <font>
      <b/>
      <i/>
      <sz val="6"/>
      <name val="Times New Roman"/>
      <family val="1"/>
    </font>
    <font>
      <i/>
      <sz val="6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3" fontId="5" fillId="0" borderId="0">
      <alignment/>
      <protection/>
    </xf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09">
    <xf numFmtId="4" fontId="0" fillId="0" borderId="0" xfId="0" applyAlignment="1">
      <alignment vertical="top"/>
    </xf>
    <xf numFmtId="3" fontId="7" fillId="0" borderId="0" xfId="20" applyFont="1" applyFill="1" applyBorder="1">
      <alignment/>
      <protection/>
    </xf>
    <xf numFmtId="4" fontId="0" fillId="0" borderId="0" xfId="0" applyAlignment="1">
      <alignment horizontal="center" vertical="top"/>
    </xf>
    <xf numFmtId="4" fontId="0" fillId="0" borderId="1" xfId="0" applyBorder="1" applyAlignment="1">
      <alignment vertical="top"/>
    </xf>
    <xf numFmtId="4" fontId="0" fillId="0" borderId="2" xfId="0" applyBorder="1" applyAlignment="1">
      <alignment vertical="top"/>
    </xf>
    <xf numFmtId="4" fontId="0" fillId="0" borderId="3" xfId="0" applyBorder="1" applyAlignment="1">
      <alignment vertical="top"/>
    </xf>
    <xf numFmtId="4" fontId="0" fillId="0" borderId="4" xfId="0" applyBorder="1" applyAlignment="1">
      <alignment vertical="top"/>
    </xf>
    <xf numFmtId="4" fontId="0" fillId="0" borderId="5" xfId="0" applyBorder="1" applyAlignment="1">
      <alignment vertical="top"/>
    </xf>
    <xf numFmtId="4" fontId="8" fillId="0" borderId="6" xfId="0" applyFont="1" applyBorder="1" applyAlignment="1">
      <alignment vertical="top"/>
    </xf>
    <xf numFmtId="4" fontId="8" fillId="0" borderId="0" xfId="0" applyFont="1" applyAlignment="1">
      <alignment vertical="top"/>
    </xf>
    <xf numFmtId="4" fontId="0" fillId="0" borderId="7" xfId="0" applyBorder="1" applyAlignment="1">
      <alignment vertical="top"/>
    </xf>
    <xf numFmtId="4" fontId="8" fillId="0" borderId="8" xfId="0" applyFont="1" applyBorder="1" applyAlignment="1">
      <alignment horizontal="center" vertical="top"/>
    </xf>
    <xf numFmtId="4" fontId="8" fillId="0" borderId="9" xfId="0" applyFont="1" applyBorder="1" applyAlignment="1">
      <alignment vertical="top"/>
    </xf>
    <xf numFmtId="4" fontId="0" fillId="0" borderId="10" xfId="0" applyBorder="1" applyAlignment="1">
      <alignment vertical="top"/>
    </xf>
    <xf numFmtId="4" fontId="0" fillId="0" borderId="11" xfId="0" applyBorder="1" applyAlignment="1">
      <alignment vertical="top"/>
    </xf>
    <xf numFmtId="4" fontId="8" fillId="0" borderId="12" xfId="0" applyFont="1" applyBorder="1" applyAlignment="1">
      <alignment horizontal="center" vertical="top"/>
    </xf>
    <xf numFmtId="4" fontId="8" fillId="0" borderId="13" xfId="0" applyFont="1" applyBorder="1" applyAlignment="1">
      <alignment vertical="top"/>
    </xf>
    <xf numFmtId="4" fontId="8" fillId="0" borderId="14" xfId="0" applyFont="1" applyBorder="1" applyAlignment="1">
      <alignment vertical="top"/>
    </xf>
    <xf numFmtId="4" fontId="8" fillId="0" borderId="15" xfId="0" applyFont="1" applyBorder="1" applyAlignment="1">
      <alignment vertical="top"/>
    </xf>
    <xf numFmtId="4" fontId="8" fillId="0" borderId="0" xfId="0" applyFont="1" applyBorder="1" applyAlignment="1">
      <alignment vertical="top"/>
    </xf>
    <xf numFmtId="4" fontId="8" fillId="0" borderId="16" xfId="0" applyFont="1" applyBorder="1" applyAlignment="1">
      <alignment vertical="top"/>
    </xf>
    <xf numFmtId="4" fontId="0" fillId="0" borderId="17" xfId="0" applyBorder="1" applyAlignment="1">
      <alignment horizontal="center" vertical="top"/>
    </xf>
    <xf numFmtId="4" fontId="0" fillId="0" borderId="18" xfId="0" applyBorder="1" applyAlignment="1">
      <alignment horizontal="center" vertical="top"/>
    </xf>
    <xf numFmtId="4" fontId="0" fillId="0" borderId="19" xfId="0" applyBorder="1" applyAlignment="1">
      <alignment horizontal="center" vertical="top"/>
    </xf>
    <xf numFmtId="4" fontId="0" fillId="0" borderId="20" xfId="0" applyBorder="1" applyAlignment="1">
      <alignment horizontal="center" vertical="top"/>
    </xf>
    <xf numFmtId="4" fontId="8" fillId="0" borderId="21" xfId="0" applyFont="1" applyBorder="1" applyAlignment="1">
      <alignment vertical="top"/>
    </xf>
    <xf numFmtId="4" fontId="8" fillId="0" borderId="22" xfId="0" applyFont="1" applyBorder="1" applyAlignment="1">
      <alignment vertical="top"/>
    </xf>
    <xf numFmtId="4" fontId="9" fillId="0" borderId="17" xfId="0" applyFont="1" applyBorder="1" applyAlignment="1">
      <alignment horizontal="center" vertical="top"/>
    </xf>
    <xf numFmtId="4" fontId="9" fillId="0" borderId="2" xfId="0" applyFont="1" applyBorder="1" applyAlignment="1">
      <alignment vertical="top"/>
    </xf>
    <xf numFmtId="4" fontId="9" fillId="0" borderId="23" xfId="0" applyFont="1" applyBorder="1" applyAlignment="1">
      <alignment vertical="top"/>
    </xf>
    <xf numFmtId="4" fontId="9" fillId="0" borderId="7" xfId="0" applyFont="1" applyBorder="1" applyAlignment="1">
      <alignment vertical="top"/>
    </xf>
    <xf numFmtId="4" fontId="9" fillId="0" borderId="0" xfId="0" applyFont="1" applyAlignment="1">
      <alignment vertical="top"/>
    </xf>
    <xf numFmtId="4" fontId="9" fillId="0" borderId="19" xfId="0" applyFont="1" applyBorder="1" applyAlignment="1">
      <alignment horizontal="center" vertical="top"/>
    </xf>
    <xf numFmtId="4" fontId="9" fillId="0" borderId="3" xfId="0" applyFont="1" applyBorder="1" applyAlignment="1">
      <alignment vertical="top"/>
    </xf>
    <xf numFmtId="4" fontId="9" fillId="0" borderId="24" xfId="0" applyFont="1" applyBorder="1" applyAlignment="1">
      <alignment vertical="top"/>
    </xf>
    <xf numFmtId="4" fontId="9" fillId="0" borderId="1" xfId="0" applyFont="1" applyBorder="1" applyAlignment="1">
      <alignment vertical="top"/>
    </xf>
    <xf numFmtId="4" fontId="9" fillId="0" borderId="20" xfId="0" applyFont="1" applyBorder="1" applyAlignment="1">
      <alignment horizontal="center" vertical="top"/>
    </xf>
    <xf numFmtId="4" fontId="9" fillId="0" borderId="11" xfId="0" applyFont="1" applyBorder="1" applyAlignment="1">
      <alignment vertical="top"/>
    </xf>
    <xf numFmtId="4" fontId="9" fillId="0" borderId="25" xfId="0" applyFont="1" applyBorder="1" applyAlignment="1">
      <alignment vertical="top"/>
    </xf>
    <xf numFmtId="4" fontId="9" fillId="0" borderId="5" xfId="0" applyFont="1" applyBorder="1" applyAlignment="1">
      <alignment vertical="top"/>
    </xf>
    <xf numFmtId="4" fontId="6" fillId="0" borderId="8" xfId="0" applyFont="1" applyBorder="1" applyAlignment="1">
      <alignment horizontal="center"/>
    </xf>
    <xf numFmtId="4" fontId="6" fillId="0" borderId="0" xfId="0" applyFont="1" applyAlignment="1">
      <alignment horizontal="center" vertical="top"/>
    </xf>
    <xf numFmtId="4" fontId="9" fillId="0" borderId="26" xfId="0" applyFont="1" applyFill="1" applyBorder="1" applyAlignment="1">
      <alignment vertical="top"/>
    </xf>
    <xf numFmtId="4" fontId="9" fillId="0" borderId="27" xfId="0" applyFont="1" applyFill="1" applyBorder="1" applyAlignment="1">
      <alignment vertical="top"/>
    </xf>
    <xf numFmtId="4" fontId="9" fillId="0" borderId="28" xfId="0" applyFont="1" applyFill="1" applyBorder="1" applyAlignment="1">
      <alignment vertical="top"/>
    </xf>
    <xf numFmtId="4" fontId="9" fillId="2" borderId="0" xfId="0" applyFont="1" applyFill="1" applyAlignment="1">
      <alignment vertical="top"/>
    </xf>
    <xf numFmtId="4" fontId="9" fillId="2" borderId="29" xfId="0" applyFont="1" applyFill="1" applyBorder="1" applyAlignment="1">
      <alignment vertical="top"/>
    </xf>
    <xf numFmtId="4" fontId="9" fillId="2" borderId="30" xfId="0" applyFont="1" applyFill="1" applyBorder="1" applyAlignment="1">
      <alignment vertical="top"/>
    </xf>
    <xf numFmtId="4" fontId="9" fillId="2" borderId="31" xfId="0" applyFont="1" applyFill="1" applyBorder="1" applyAlignment="1">
      <alignment vertical="top"/>
    </xf>
    <xf numFmtId="4" fontId="7" fillId="0" borderId="0" xfId="0" applyFont="1" applyAlignment="1">
      <alignment horizontal="center" vertical="top"/>
    </xf>
    <xf numFmtId="4" fontId="0" fillId="0" borderId="17" xfId="0" applyFont="1" applyBorder="1" applyAlignment="1">
      <alignment horizontal="center" vertical="top"/>
    </xf>
    <xf numFmtId="4" fontId="0" fillId="0" borderId="2" xfId="0" applyFont="1" applyBorder="1" applyAlignment="1">
      <alignment vertical="top"/>
    </xf>
    <xf numFmtId="4" fontId="0" fillId="0" borderId="7" xfId="0" applyFont="1" applyBorder="1" applyAlignment="1">
      <alignment vertical="top"/>
    </xf>
    <xf numFmtId="4" fontId="0" fillId="0" borderId="0" xfId="0" applyFont="1" applyAlignment="1">
      <alignment vertical="top"/>
    </xf>
    <xf numFmtId="4" fontId="0" fillId="0" borderId="18" xfId="0" applyFont="1" applyBorder="1" applyAlignment="1">
      <alignment horizontal="center" vertical="top"/>
    </xf>
    <xf numFmtId="4" fontId="0" fillId="0" borderId="10" xfId="0" applyFont="1" applyBorder="1" applyAlignment="1">
      <alignment vertical="top"/>
    </xf>
    <xf numFmtId="4" fontId="0" fillId="0" borderId="4" xfId="0" applyFont="1" applyBorder="1" applyAlignment="1">
      <alignment vertical="top"/>
    </xf>
    <xf numFmtId="4" fontId="0" fillId="0" borderId="19" xfId="0" applyFont="1" applyBorder="1" applyAlignment="1">
      <alignment horizontal="center" vertical="top"/>
    </xf>
    <xf numFmtId="4" fontId="0" fillId="0" borderId="3" xfId="0" applyFont="1" applyBorder="1" applyAlignment="1">
      <alignment vertical="top"/>
    </xf>
    <xf numFmtId="4" fontId="0" fillId="0" borderId="1" xfId="0" applyFont="1" applyBorder="1" applyAlignment="1">
      <alignment vertical="top"/>
    </xf>
    <xf numFmtId="4" fontId="0" fillId="0" borderId="20" xfId="0" applyFont="1" applyBorder="1" applyAlignment="1">
      <alignment horizontal="center" vertical="top"/>
    </xf>
    <xf numFmtId="4" fontId="0" fillId="0" borderId="11" xfId="0" applyFont="1" applyBorder="1" applyAlignment="1">
      <alignment vertical="top"/>
    </xf>
    <xf numFmtId="4" fontId="0" fillId="0" borderId="5" xfId="0" applyFont="1" applyBorder="1" applyAlignment="1">
      <alignment vertical="top"/>
    </xf>
    <xf numFmtId="4" fontId="0" fillId="0" borderId="0" xfId="0" applyFont="1" applyAlignment="1">
      <alignment horizontal="center" vertical="top"/>
    </xf>
    <xf numFmtId="4" fontId="8" fillId="0" borderId="5" xfId="0" applyFont="1" applyBorder="1" applyAlignment="1">
      <alignment vertical="top"/>
    </xf>
    <xf numFmtId="165" fontId="8" fillId="0" borderId="32" xfId="0" applyNumberFormat="1" applyFont="1" applyBorder="1" applyAlignment="1">
      <alignment vertical="top"/>
    </xf>
    <xf numFmtId="165" fontId="8" fillId="0" borderId="13" xfId="0" applyNumberFormat="1" applyFont="1" applyBorder="1" applyAlignment="1">
      <alignment vertical="top"/>
    </xf>
    <xf numFmtId="165" fontId="0" fillId="0" borderId="33" xfId="0" applyNumberFormat="1" applyFont="1" applyBorder="1" applyAlignment="1">
      <alignment vertical="top"/>
    </xf>
    <xf numFmtId="165" fontId="0" fillId="0" borderId="7" xfId="0" applyNumberFormat="1" applyFont="1" applyBorder="1" applyAlignment="1">
      <alignment vertical="top"/>
    </xf>
    <xf numFmtId="165" fontId="0" fillId="0" borderId="34" xfId="0" applyNumberFormat="1" applyFont="1" applyBorder="1" applyAlignment="1">
      <alignment vertical="top"/>
    </xf>
    <xf numFmtId="165" fontId="0" fillId="0" borderId="4" xfId="0" applyNumberFormat="1" applyFont="1" applyBorder="1" applyAlignment="1">
      <alignment vertical="top"/>
    </xf>
    <xf numFmtId="165" fontId="8" fillId="0" borderId="35" xfId="0" applyNumberFormat="1" applyFont="1" applyBorder="1" applyAlignment="1">
      <alignment vertical="top"/>
    </xf>
    <xf numFmtId="165" fontId="8" fillId="0" borderId="6" xfId="0" applyNumberFormat="1" applyFont="1" applyBorder="1" applyAlignment="1">
      <alignment vertical="top"/>
    </xf>
    <xf numFmtId="165" fontId="0" fillId="0" borderId="36" xfId="0" applyNumberFormat="1" applyFont="1" applyBorder="1" applyAlignment="1">
      <alignment vertical="top"/>
    </xf>
    <xf numFmtId="165" fontId="0" fillId="0" borderId="1" xfId="0" applyNumberFormat="1" applyFont="1" applyBorder="1" applyAlignment="1">
      <alignment vertical="top"/>
    </xf>
    <xf numFmtId="165" fontId="0" fillId="0" borderId="37" xfId="0" applyNumberFormat="1" applyFont="1" applyBorder="1" applyAlignment="1">
      <alignment vertical="top"/>
    </xf>
    <xf numFmtId="165" fontId="0" fillId="0" borderId="5" xfId="0" applyNumberFormat="1" applyFont="1" applyBorder="1" applyAlignment="1">
      <alignment vertical="top"/>
    </xf>
    <xf numFmtId="165" fontId="8" fillId="0" borderId="38" xfId="0" applyNumberFormat="1" applyFont="1" applyBorder="1" applyAlignment="1">
      <alignment vertical="top"/>
    </xf>
    <xf numFmtId="165" fontId="0" fillId="0" borderId="39" xfId="0" applyNumberFormat="1" applyFont="1" applyBorder="1" applyAlignment="1">
      <alignment vertical="top"/>
    </xf>
    <xf numFmtId="165" fontId="0" fillId="0" borderId="40" xfId="0" applyNumberFormat="1" applyFont="1" applyBorder="1" applyAlignment="1">
      <alignment vertical="top"/>
    </xf>
    <xf numFmtId="165" fontId="8" fillId="0" borderId="26" xfId="0" applyNumberFormat="1" applyFont="1" applyBorder="1" applyAlignment="1">
      <alignment vertical="top"/>
    </xf>
    <xf numFmtId="165" fontId="0" fillId="0" borderId="27" xfId="0" applyNumberFormat="1" applyFont="1" applyBorder="1" applyAlignment="1">
      <alignment vertical="top"/>
    </xf>
    <xf numFmtId="165" fontId="0" fillId="0" borderId="28" xfId="0" applyNumberFormat="1" applyFont="1" applyBorder="1" applyAlignment="1">
      <alignment vertical="top"/>
    </xf>
    <xf numFmtId="165" fontId="0" fillId="0" borderId="33" xfId="0" applyNumberFormat="1" applyBorder="1" applyAlignment="1">
      <alignment vertical="top"/>
    </xf>
    <xf numFmtId="165" fontId="0" fillId="0" borderId="7" xfId="0" applyNumberFormat="1" applyBorder="1" applyAlignment="1">
      <alignment vertical="top"/>
    </xf>
    <xf numFmtId="165" fontId="0" fillId="0" borderId="34" xfId="0" applyNumberFormat="1" applyBorder="1" applyAlignment="1">
      <alignment vertical="top"/>
    </xf>
    <xf numFmtId="165" fontId="0" fillId="0" borderId="4" xfId="0" applyNumberFormat="1" applyBorder="1" applyAlignment="1">
      <alignment vertical="top"/>
    </xf>
    <xf numFmtId="165" fontId="0" fillId="0" borderId="36" xfId="0" applyNumberFormat="1" applyBorder="1" applyAlignment="1">
      <alignment vertical="top"/>
    </xf>
    <xf numFmtId="165" fontId="0" fillId="0" borderId="1" xfId="0" applyNumberFormat="1" applyBorder="1" applyAlignment="1">
      <alignment vertical="top"/>
    </xf>
    <xf numFmtId="165" fontId="0" fillId="0" borderId="37" xfId="0" applyNumberFormat="1" applyBorder="1" applyAlignment="1">
      <alignment vertical="top"/>
    </xf>
    <xf numFmtId="165" fontId="0" fillId="0" borderId="5" xfId="0" applyNumberFormat="1" applyBorder="1" applyAlignment="1">
      <alignment vertical="top"/>
    </xf>
    <xf numFmtId="165" fontId="0" fillId="0" borderId="39" xfId="0" applyNumberFormat="1" applyBorder="1" applyAlignment="1">
      <alignment vertical="top"/>
    </xf>
    <xf numFmtId="165" fontId="0" fillId="0" borderId="40" xfId="0" applyNumberFormat="1" applyBorder="1" applyAlignment="1">
      <alignment vertical="top"/>
    </xf>
    <xf numFmtId="165" fontId="0" fillId="0" borderId="27" xfId="0" applyNumberFormat="1" applyBorder="1" applyAlignment="1">
      <alignment vertical="top"/>
    </xf>
    <xf numFmtId="165" fontId="0" fillId="0" borderId="28" xfId="0" applyNumberFormat="1" applyBorder="1" applyAlignment="1">
      <alignment vertical="top"/>
    </xf>
    <xf numFmtId="165" fontId="14" fillId="2" borderId="41" xfId="20" applyNumberFormat="1" applyFont="1" applyFill="1" applyBorder="1" applyAlignment="1">
      <alignment horizontal="right"/>
      <protection/>
    </xf>
    <xf numFmtId="165" fontId="14" fillId="2" borderId="42" xfId="20" applyNumberFormat="1" applyFont="1" applyFill="1" applyBorder="1" applyAlignment="1">
      <alignment horizontal="right"/>
      <protection/>
    </xf>
    <xf numFmtId="165" fontId="14" fillId="2" borderId="43" xfId="20" applyNumberFormat="1" applyFont="1" applyFill="1" applyBorder="1" applyAlignment="1">
      <alignment horizontal="right"/>
      <protection/>
    </xf>
    <xf numFmtId="165" fontId="12" fillId="0" borderId="44" xfId="20" applyNumberFormat="1" applyFont="1" applyFill="1" applyBorder="1">
      <alignment/>
      <protection/>
    </xf>
    <xf numFmtId="4" fontId="14" fillId="0" borderId="45" xfId="20" applyNumberFormat="1" applyFont="1" applyBorder="1" applyAlignment="1">
      <alignment horizontal="right"/>
      <protection/>
    </xf>
    <xf numFmtId="4" fontId="14" fillId="0" borderId="46" xfId="20" applyNumberFormat="1" applyFont="1" applyBorder="1" applyAlignment="1">
      <alignment horizontal="right"/>
      <protection/>
    </xf>
    <xf numFmtId="4" fontId="14" fillId="0" borderId="47" xfId="20" applyNumberFormat="1" applyFont="1" applyBorder="1" applyAlignment="1">
      <alignment horizontal="right"/>
      <protection/>
    </xf>
    <xf numFmtId="165" fontId="12" fillId="0" borderId="32" xfId="20" applyNumberFormat="1" applyFont="1" applyBorder="1">
      <alignment/>
      <protection/>
    </xf>
    <xf numFmtId="4" fontId="9" fillId="0" borderId="7" xfId="0" applyNumberFormat="1" applyFont="1" applyBorder="1" applyAlignment="1">
      <alignment vertical="top"/>
    </xf>
    <xf numFmtId="4" fontId="9" fillId="0" borderId="1" xfId="0" applyNumberFormat="1" applyFont="1" applyBorder="1" applyAlignment="1">
      <alignment vertical="top"/>
    </xf>
    <xf numFmtId="4" fontId="9" fillId="0" borderId="5" xfId="0" applyNumberFormat="1" applyFont="1" applyBorder="1" applyAlignment="1">
      <alignment vertical="top"/>
    </xf>
    <xf numFmtId="165" fontId="12" fillId="0" borderId="32" xfId="20" applyNumberFormat="1" applyFont="1" applyFill="1" applyBorder="1">
      <alignment/>
      <protection/>
    </xf>
    <xf numFmtId="165" fontId="12" fillId="0" borderId="13" xfId="20" applyNumberFormat="1" applyFont="1" applyFill="1" applyBorder="1">
      <alignment/>
      <protection/>
    </xf>
    <xf numFmtId="165" fontId="13" fillId="0" borderId="36" xfId="20" applyNumberFormat="1" applyFont="1" applyBorder="1" applyAlignment="1">
      <alignment horizontal="right"/>
      <protection/>
    </xf>
    <xf numFmtId="165" fontId="13" fillId="0" borderId="1" xfId="20" applyNumberFormat="1" applyFont="1" applyBorder="1" applyAlignment="1">
      <alignment horizontal="right"/>
      <protection/>
    </xf>
    <xf numFmtId="165" fontId="12" fillId="0" borderId="32" xfId="20" applyNumberFormat="1" applyFont="1" applyFill="1" applyBorder="1" applyAlignment="1">
      <alignment horizontal="right"/>
      <protection/>
    </xf>
    <xf numFmtId="165" fontId="12" fillId="0" borderId="13" xfId="20" applyNumberFormat="1" applyFont="1" applyFill="1" applyBorder="1" applyAlignment="1">
      <alignment horizontal="right"/>
      <protection/>
    </xf>
    <xf numFmtId="165" fontId="12" fillId="0" borderId="32" xfId="20" applyNumberFormat="1" applyFont="1" applyBorder="1" applyAlignment="1">
      <alignment horizontal="right"/>
      <protection/>
    </xf>
    <xf numFmtId="165" fontId="12" fillId="0" borderId="13" xfId="20" applyNumberFormat="1" applyFont="1" applyBorder="1" applyAlignment="1">
      <alignment horizontal="right"/>
      <protection/>
    </xf>
    <xf numFmtId="165" fontId="12" fillId="0" borderId="35" xfId="20" applyNumberFormat="1" applyFont="1" applyBorder="1" applyAlignment="1">
      <alignment horizontal="right"/>
      <protection/>
    </xf>
    <xf numFmtId="165" fontId="12" fillId="0" borderId="6" xfId="20" applyNumberFormat="1" applyFont="1" applyBorder="1" applyAlignment="1">
      <alignment horizontal="right"/>
      <protection/>
    </xf>
    <xf numFmtId="165" fontId="13" fillId="0" borderId="34" xfId="20" applyNumberFormat="1" applyFont="1" applyBorder="1" applyAlignment="1">
      <alignment horizontal="right"/>
      <protection/>
    </xf>
    <xf numFmtId="165" fontId="13" fillId="0" borderId="4" xfId="20" applyNumberFormat="1" applyFont="1" applyBorder="1" applyAlignment="1">
      <alignment horizontal="right"/>
      <protection/>
    </xf>
    <xf numFmtId="165" fontId="13" fillId="0" borderId="37" xfId="20" applyNumberFormat="1" applyFont="1" applyBorder="1" applyAlignment="1">
      <alignment horizontal="right"/>
      <protection/>
    </xf>
    <xf numFmtId="165" fontId="13" fillId="0" borderId="5" xfId="20" applyNumberFormat="1" applyFont="1" applyBorder="1" applyAlignment="1">
      <alignment horizontal="right"/>
      <protection/>
    </xf>
    <xf numFmtId="165" fontId="12" fillId="0" borderId="32" xfId="20" applyNumberFormat="1" applyFont="1" applyBorder="1" applyAlignment="1">
      <alignment/>
      <protection/>
    </xf>
    <xf numFmtId="165" fontId="12" fillId="0" borderId="13" xfId="20" applyNumberFormat="1" applyFont="1" applyBorder="1" applyAlignment="1">
      <alignment/>
      <protection/>
    </xf>
    <xf numFmtId="165" fontId="13" fillId="0" borderId="33" xfId="20" applyNumberFormat="1" applyFont="1" applyBorder="1" applyAlignment="1">
      <alignment horizontal="right"/>
      <protection/>
    </xf>
    <xf numFmtId="165" fontId="12" fillId="0" borderId="13" xfId="20" applyNumberFormat="1" applyFont="1" applyBorder="1">
      <alignment/>
      <protection/>
    </xf>
    <xf numFmtId="165" fontId="13" fillId="0" borderId="7" xfId="20" applyNumberFormat="1" applyFont="1" applyBorder="1" applyAlignment="1">
      <alignment horizontal="right"/>
      <protection/>
    </xf>
    <xf numFmtId="165" fontId="8" fillId="0" borderId="6" xfId="20" applyNumberFormat="1" applyFont="1" applyBorder="1" applyAlignment="1">
      <alignment horizontal="right"/>
      <protection/>
    </xf>
    <xf numFmtId="4" fontId="14" fillId="0" borderId="36" xfId="20" applyNumberFormat="1" applyFont="1" applyBorder="1" applyAlignment="1">
      <alignment horizontal="right"/>
      <protection/>
    </xf>
    <xf numFmtId="4" fontId="14" fillId="0" borderId="1" xfId="20" applyNumberFormat="1" applyFont="1" applyBorder="1" applyAlignment="1">
      <alignment horizontal="right"/>
      <protection/>
    </xf>
    <xf numFmtId="4" fontId="14" fillId="0" borderId="37" xfId="20" applyNumberFormat="1" applyFont="1" applyBorder="1" applyAlignment="1">
      <alignment horizontal="right"/>
      <protection/>
    </xf>
    <xf numFmtId="4" fontId="14" fillId="0" borderId="5" xfId="20" applyNumberFormat="1" applyFont="1" applyBorder="1" applyAlignment="1">
      <alignment horizontal="right"/>
      <protection/>
    </xf>
    <xf numFmtId="165" fontId="8" fillId="0" borderId="32" xfId="20" applyNumberFormat="1" applyFont="1" applyFill="1" applyBorder="1">
      <alignment/>
      <protection/>
    </xf>
    <xf numFmtId="165" fontId="8" fillId="0" borderId="32" xfId="20" applyNumberFormat="1" applyFont="1" applyBorder="1">
      <alignment/>
      <protection/>
    </xf>
    <xf numFmtId="165" fontId="8" fillId="0" borderId="13" xfId="20" applyNumberFormat="1" applyFont="1" applyBorder="1">
      <alignment/>
      <protection/>
    </xf>
    <xf numFmtId="4" fontId="0" fillId="0" borderId="17" xfId="0" applyFont="1" applyBorder="1" applyAlignment="1">
      <alignment horizontal="center" vertical="top"/>
    </xf>
    <xf numFmtId="4" fontId="0" fillId="0" borderId="2" xfId="0" applyFont="1" applyBorder="1" applyAlignment="1">
      <alignment vertical="top"/>
    </xf>
    <xf numFmtId="165" fontId="0" fillId="0" borderId="33" xfId="0" applyNumberFormat="1" applyFont="1" applyBorder="1" applyAlignment="1">
      <alignment vertical="top"/>
    </xf>
    <xf numFmtId="165" fontId="0" fillId="0" borderId="7" xfId="0" applyNumberFormat="1" applyFont="1" applyBorder="1" applyAlignment="1">
      <alignment vertical="top"/>
    </xf>
    <xf numFmtId="4" fontId="0" fillId="0" borderId="7" xfId="0" applyFont="1" applyBorder="1" applyAlignment="1">
      <alignment vertical="top"/>
    </xf>
    <xf numFmtId="165" fontId="0" fillId="0" borderId="39" xfId="0" applyNumberFormat="1" applyFont="1" applyBorder="1" applyAlignment="1">
      <alignment vertical="top"/>
    </xf>
    <xf numFmtId="165" fontId="0" fillId="0" borderId="33" xfId="20" applyNumberFormat="1" applyFont="1" applyBorder="1" applyAlignment="1">
      <alignment horizontal="right"/>
      <protection/>
    </xf>
    <xf numFmtId="165" fontId="0" fillId="0" borderId="7" xfId="20" applyNumberFormat="1" applyFont="1" applyBorder="1" applyAlignment="1">
      <alignment horizontal="right"/>
      <protection/>
    </xf>
    <xf numFmtId="4" fontId="0" fillId="0" borderId="0" xfId="0" applyFont="1" applyAlignment="1">
      <alignment vertical="top"/>
    </xf>
    <xf numFmtId="4" fontId="0" fillId="0" borderId="18" xfId="0" applyFont="1" applyBorder="1" applyAlignment="1">
      <alignment horizontal="center" vertical="top"/>
    </xf>
    <xf numFmtId="4" fontId="0" fillId="0" borderId="10" xfId="0" applyFont="1" applyBorder="1" applyAlignment="1">
      <alignment vertical="top"/>
    </xf>
    <xf numFmtId="165" fontId="0" fillId="0" borderId="34" xfId="0" applyNumberFormat="1" applyFont="1" applyBorder="1" applyAlignment="1">
      <alignment vertical="top"/>
    </xf>
    <xf numFmtId="165" fontId="14" fillId="0" borderId="37" xfId="20" applyNumberFormat="1" applyFont="1" applyBorder="1" applyAlignment="1">
      <alignment horizontal="right"/>
      <protection/>
    </xf>
    <xf numFmtId="165" fontId="0" fillId="0" borderId="4" xfId="0" applyNumberFormat="1" applyFont="1" applyBorder="1" applyAlignment="1">
      <alignment vertical="top"/>
    </xf>
    <xf numFmtId="4" fontId="0" fillId="0" borderId="4" xfId="0" applyFont="1" applyBorder="1" applyAlignment="1">
      <alignment vertical="top"/>
    </xf>
    <xf numFmtId="165" fontId="0" fillId="0" borderId="40" xfId="0" applyNumberFormat="1" applyFont="1" applyBorder="1" applyAlignment="1">
      <alignment vertical="top"/>
    </xf>
    <xf numFmtId="165" fontId="0" fillId="0" borderId="36" xfId="20" applyNumberFormat="1" applyFont="1" applyBorder="1" applyAlignment="1">
      <alignment horizontal="right"/>
      <protection/>
    </xf>
    <xf numFmtId="165" fontId="0" fillId="0" borderId="1" xfId="20" applyNumberFormat="1" applyFont="1" applyBorder="1" applyAlignment="1">
      <alignment horizontal="right"/>
      <protection/>
    </xf>
    <xf numFmtId="165" fontId="8" fillId="0" borderId="32" xfId="20" applyNumberFormat="1" applyFont="1" applyFill="1" applyBorder="1" applyAlignment="1">
      <alignment horizontal="right"/>
      <protection/>
    </xf>
    <xf numFmtId="165" fontId="8" fillId="0" borderId="13" xfId="20" applyNumberFormat="1" applyFont="1" applyFill="1" applyBorder="1" applyAlignment="1">
      <alignment horizontal="right"/>
      <protection/>
    </xf>
    <xf numFmtId="165" fontId="8" fillId="0" borderId="32" xfId="20" applyNumberFormat="1" applyFont="1" applyBorder="1" applyAlignment="1">
      <alignment horizontal="right"/>
      <protection/>
    </xf>
    <xf numFmtId="165" fontId="8" fillId="0" borderId="13" xfId="20" applyNumberFormat="1" applyFont="1" applyBorder="1" applyAlignment="1">
      <alignment horizontal="right"/>
      <protection/>
    </xf>
    <xf numFmtId="165" fontId="8" fillId="0" borderId="13" xfId="20" applyNumberFormat="1" applyFont="1" applyFill="1" applyBorder="1">
      <alignment/>
      <protection/>
    </xf>
    <xf numFmtId="165" fontId="8" fillId="0" borderId="35" xfId="20" applyNumberFormat="1" applyFont="1" applyBorder="1" applyAlignment="1">
      <alignment horizontal="right"/>
      <protection/>
    </xf>
    <xf numFmtId="4" fontId="0" fillId="0" borderId="19" xfId="0" applyFont="1" applyBorder="1" applyAlignment="1">
      <alignment horizontal="center" vertical="top"/>
    </xf>
    <xf numFmtId="4" fontId="0" fillId="0" borderId="3" xfId="0" applyFont="1" applyBorder="1" applyAlignment="1">
      <alignment vertical="top"/>
    </xf>
    <xf numFmtId="165" fontId="0" fillId="0" borderId="36" xfId="0" applyNumberFormat="1" applyFont="1" applyBorder="1" applyAlignment="1">
      <alignment vertical="top"/>
    </xf>
    <xf numFmtId="165" fontId="0" fillId="0" borderId="1" xfId="0" applyNumberFormat="1" applyFont="1" applyBorder="1" applyAlignment="1">
      <alignment vertical="top"/>
    </xf>
    <xf numFmtId="4" fontId="0" fillId="0" borderId="1" xfId="0" applyFont="1" applyBorder="1" applyAlignment="1">
      <alignment vertical="top"/>
    </xf>
    <xf numFmtId="165" fontId="0" fillId="0" borderId="27" xfId="0" applyNumberFormat="1" applyFont="1" applyBorder="1" applyAlignment="1">
      <alignment vertical="top"/>
    </xf>
    <xf numFmtId="4" fontId="0" fillId="0" borderId="20" xfId="0" applyFont="1" applyBorder="1" applyAlignment="1">
      <alignment horizontal="center" vertical="top"/>
    </xf>
    <xf numFmtId="4" fontId="0" fillId="0" borderId="11" xfId="0" applyFont="1" applyBorder="1" applyAlignment="1">
      <alignment vertical="top"/>
    </xf>
    <xf numFmtId="165" fontId="0" fillId="0" borderId="37" xfId="0" applyNumberFormat="1" applyFont="1" applyBorder="1" applyAlignment="1">
      <alignment vertical="top"/>
    </xf>
    <xf numFmtId="165" fontId="0" fillId="0" borderId="5" xfId="0" applyNumberFormat="1" applyFont="1" applyBorder="1" applyAlignment="1">
      <alignment vertical="top"/>
    </xf>
    <xf numFmtId="4" fontId="0" fillId="0" borderId="5" xfId="0" applyFont="1" applyBorder="1" applyAlignment="1">
      <alignment vertical="top"/>
    </xf>
    <xf numFmtId="165" fontId="0" fillId="0" borderId="28" xfId="0" applyNumberFormat="1" applyFont="1" applyBorder="1" applyAlignment="1">
      <alignment vertical="top"/>
    </xf>
    <xf numFmtId="165" fontId="0" fillId="0" borderId="34" xfId="20" applyNumberFormat="1" applyFont="1" applyBorder="1" applyAlignment="1">
      <alignment horizontal="right"/>
      <protection/>
    </xf>
    <xf numFmtId="165" fontId="0" fillId="0" borderId="4" xfId="20" applyNumberFormat="1" applyFont="1" applyBorder="1" applyAlignment="1">
      <alignment horizontal="right"/>
      <protection/>
    </xf>
    <xf numFmtId="165" fontId="0" fillId="0" borderId="37" xfId="20" applyNumberFormat="1" applyFont="1" applyBorder="1" applyAlignment="1">
      <alignment horizontal="right"/>
      <protection/>
    </xf>
    <xf numFmtId="165" fontId="0" fillId="0" borderId="5" xfId="20" applyNumberFormat="1" applyFont="1" applyBorder="1" applyAlignment="1">
      <alignment horizontal="right"/>
      <protection/>
    </xf>
    <xf numFmtId="165" fontId="8" fillId="0" borderId="32" xfId="20" applyNumberFormat="1" applyFont="1" applyBorder="1" applyAlignment="1">
      <alignment/>
      <protection/>
    </xf>
    <xf numFmtId="165" fontId="8" fillId="0" borderId="13" xfId="20" applyNumberFormat="1" applyFont="1" applyBorder="1" applyAlignment="1">
      <alignment/>
      <protection/>
    </xf>
    <xf numFmtId="165" fontId="15" fillId="2" borderId="41" xfId="20" applyNumberFormat="1" applyFont="1" applyFill="1" applyBorder="1" applyAlignment="1">
      <alignment horizontal="right"/>
      <protection/>
    </xf>
    <xf numFmtId="165" fontId="15" fillId="2" borderId="42" xfId="20" applyNumberFormat="1" applyFont="1" applyFill="1" applyBorder="1" applyAlignment="1">
      <alignment horizontal="right"/>
      <protection/>
    </xf>
    <xf numFmtId="165" fontId="15" fillId="2" borderId="43" xfId="20" applyNumberFormat="1" applyFont="1" applyFill="1" applyBorder="1" applyAlignment="1">
      <alignment horizontal="right"/>
      <protection/>
    </xf>
    <xf numFmtId="4" fontId="0" fillId="0" borderId="0" xfId="0" applyFont="1" applyAlignment="1">
      <alignment horizontal="center" vertical="top"/>
    </xf>
    <xf numFmtId="4" fontId="16" fillId="0" borderId="35" xfId="20" applyNumberFormat="1" applyFont="1" applyBorder="1" applyAlignment="1">
      <alignment horizontal="right"/>
      <protection/>
    </xf>
    <xf numFmtId="4" fontId="16" fillId="0" borderId="6" xfId="20" applyNumberFormat="1" applyFont="1" applyBorder="1" applyAlignment="1">
      <alignment horizontal="right"/>
      <protection/>
    </xf>
    <xf numFmtId="4" fontId="16" fillId="0" borderId="36" xfId="20" applyNumberFormat="1" applyFont="1" applyBorder="1" applyAlignment="1">
      <alignment horizontal="right"/>
      <protection/>
    </xf>
    <xf numFmtId="4" fontId="16" fillId="0" borderId="1" xfId="20" applyNumberFormat="1" applyFont="1" applyBorder="1" applyAlignment="1">
      <alignment horizontal="right"/>
      <protection/>
    </xf>
    <xf numFmtId="4" fontId="16" fillId="0" borderId="37" xfId="20" applyNumberFormat="1" applyFont="1" applyBorder="1" applyAlignment="1">
      <alignment horizontal="right"/>
      <protection/>
    </xf>
    <xf numFmtId="4" fontId="16" fillId="0" borderId="5" xfId="20" applyNumberFormat="1" applyFont="1" applyBorder="1" applyAlignment="1">
      <alignment horizontal="right"/>
      <protection/>
    </xf>
    <xf numFmtId="165" fontId="14" fillId="0" borderId="35" xfId="20" applyNumberFormat="1" applyFont="1" applyBorder="1" applyAlignment="1">
      <alignment horizontal="right"/>
      <protection/>
    </xf>
    <xf numFmtId="165" fontId="14" fillId="0" borderId="6" xfId="20" applyNumberFormat="1" applyFont="1" applyBorder="1" applyAlignment="1">
      <alignment horizontal="right"/>
      <protection/>
    </xf>
    <xf numFmtId="165" fontId="14" fillId="0" borderId="36" xfId="20" applyNumberFormat="1" applyFont="1" applyBorder="1" applyAlignment="1">
      <alignment horizontal="right"/>
      <protection/>
    </xf>
    <xf numFmtId="165" fontId="14" fillId="0" borderId="1" xfId="20" applyNumberFormat="1" applyFont="1" applyBorder="1" applyAlignment="1">
      <alignment horizontal="right"/>
      <protection/>
    </xf>
    <xf numFmtId="165" fontId="14" fillId="0" borderId="5" xfId="20" applyNumberFormat="1" applyFont="1" applyBorder="1" applyAlignment="1">
      <alignment horizontal="right"/>
      <protection/>
    </xf>
    <xf numFmtId="4" fontId="14" fillId="0" borderId="33" xfId="20" applyNumberFormat="1" applyFont="1" applyBorder="1" applyAlignment="1">
      <alignment horizontal="right"/>
      <protection/>
    </xf>
    <xf numFmtId="4" fontId="14" fillId="0" borderId="7" xfId="20" applyNumberFormat="1" applyFont="1" applyBorder="1" applyAlignment="1">
      <alignment horizontal="right"/>
      <protection/>
    </xf>
    <xf numFmtId="4" fontId="8" fillId="0" borderId="8" xfId="0" applyFont="1" applyBorder="1" applyAlignment="1">
      <alignment vertical="top"/>
    </xf>
    <xf numFmtId="4" fontId="9" fillId="2" borderId="0" xfId="0" applyFont="1" applyFill="1" applyBorder="1" applyAlignment="1">
      <alignment vertical="top"/>
    </xf>
    <xf numFmtId="165" fontId="8" fillId="0" borderId="48" xfId="0" applyNumberFormat="1" applyFont="1" applyBorder="1" applyAlignment="1">
      <alignment vertical="top"/>
    </xf>
    <xf numFmtId="165" fontId="8" fillId="0" borderId="49" xfId="0" applyNumberFormat="1" applyFont="1" applyBorder="1" applyAlignment="1">
      <alignment vertical="top"/>
    </xf>
    <xf numFmtId="4" fontId="8" fillId="0" borderId="49" xfId="0" applyFont="1" applyBorder="1" applyAlignment="1">
      <alignment vertical="top"/>
    </xf>
    <xf numFmtId="165" fontId="12" fillId="0" borderId="26" xfId="20" applyNumberFormat="1" applyFont="1" applyBorder="1" applyAlignment="1">
      <alignment horizontal="right"/>
      <protection/>
    </xf>
    <xf numFmtId="3" fontId="7" fillId="0" borderId="0" xfId="20" applyFont="1" applyBorder="1" applyAlignment="1">
      <alignment horizontal="center"/>
      <protection/>
    </xf>
    <xf numFmtId="4" fontId="6" fillId="0" borderId="8" xfId="0" applyFont="1" applyBorder="1" applyAlignment="1">
      <alignment horizontal="center" wrapText="1"/>
    </xf>
    <xf numFmtId="4" fontId="6" fillId="0" borderId="8" xfId="0" applyFont="1" applyBorder="1" applyAlignment="1">
      <alignment horizontal="center"/>
    </xf>
    <xf numFmtId="4" fontId="6" fillId="0" borderId="50" xfId="0" applyFont="1" applyBorder="1" applyAlignment="1">
      <alignment horizontal="center" wrapText="1"/>
    </xf>
    <xf numFmtId="4" fontId="6" fillId="0" borderId="51" xfId="0" applyFont="1" applyBorder="1" applyAlignment="1">
      <alignment horizontal="center"/>
    </xf>
    <xf numFmtId="4" fontId="6" fillId="0" borderId="44" xfId="0" applyFont="1" applyBorder="1" applyAlignment="1">
      <alignment horizontal="center"/>
    </xf>
    <xf numFmtId="4" fontId="6" fillId="0" borderId="52" xfId="0" applyFont="1" applyBorder="1" applyAlignment="1">
      <alignment horizontal="center" wrapText="1"/>
    </xf>
    <xf numFmtId="4" fontId="6" fillId="0" borderId="52" xfId="0" applyFont="1" applyBorder="1" applyAlignment="1">
      <alignment horizontal="center"/>
    </xf>
    <xf numFmtId="4" fontId="6" fillId="0" borderId="0" xfId="0" applyFont="1" applyBorder="1" applyAlignment="1">
      <alignment horizontal="center"/>
    </xf>
    <xf numFmtId="4" fontId="6" fillId="0" borderId="30" xfId="0" applyFont="1" applyBorder="1" applyAlignment="1">
      <alignment horizontal="center"/>
    </xf>
    <xf numFmtId="4" fontId="7" fillId="0" borderId="0" xfId="0" applyFont="1" applyAlignment="1">
      <alignment horizontal="center" vertical="top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MŠ Raisova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11111211111">
    <tabColor indexed="14"/>
  </sheetPr>
  <dimension ref="A1:X47"/>
  <sheetViews>
    <sheetView zoomScale="120" zoomScaleNormal="120" workbookViewId="0" topLeftCell="B1">
      <selection activeCell="A1" sqref="A1:X1"/>
    </sheetView>
  </sheetViews>
  <sheetFormatPr defaultColWidth="10" defaultRowHeight="8.25"/>
  <cols>
    <col min="1" max="1" width="5.5" style="63" customWidth="1"/>
    <col min="2" max="2" width="6.5" style="53" customWidth="1"/>
    <col min="3" max="3" width="29.25" style="53" bestFit="1" customWidth="1"/>
    <col min="4" max="4" width="8.5" style="53" customWidth="1"/>
    <col min="5" max="7" width="11" style="53" customWidth="1"/>
    <col min="8" max="8" width="8.75" style="53" customWidth="1"/>
    <col min="9" max="12" width="11" style="53" customWidth="1"/>
    <col min="13" max="13" width="8.75" style="53" customWidth="1"/>
    <col min="14" max="17" width="11" style="53" customWidth="1"/>
    <col min="18" max="18" width="8.75" style="53" customWidth="1"/>
    <col min="19" max="22" width="11" style="53" customWidth="1"/>
    <col min="23" max="23" width="8.75" style="53" customWidth="1"/>
    <col min="24" max="24" width="11" style="53" customWidth="1"/>
    <col min="25" max="16384" width="6.5" style="53" customWidth="1"/>
  </cols>
  <sheetData>
    <row r="1" spans="1:24" s="1" customFormat="1" ht="15.75">
      <c r="A1" s="198" t="s">
        <v>95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3" spans="1:24" s="41" customFormat="1" ht="9.75" customHeight="1">
      <c r="A3" s="201" t="s">
        <v>94</v>
      </c>
      <c r="B3" s="204" t="s">
        <v>92</v>
      </c>
      <c r="C3" s="205"/>
      <c r="D3" s="201" t="s">
        <v>93</v>
      </c>
      <c r="E3" s="200" t="s">
        <v>79</v>
      </c>
      <c r="F3" s="200"/>
      <c r="G3" s="200"/>
      <c r="H3" s="200"/>
      <c r="I3" s="200"/>
      <c r="J3" s="200" t="s">
        <v>87</v>
      </c>
      <c r="K3" s="200"/>
      <c r="L3" s="200"/>
      <c r="M3" s="200"/>
      <c r="N3" s="200"/>
      <c r="O3" s="200" t="s">
        <v>88</v>
      </c>
      <c r="P3" s="200"/>
      <c r="Q3" s="200"/>
      <c r="R3" s="200"/>
      <c r="S3" s="200"/>
      <c r="T3" s="200" t="s">
        <v>86</v>
      </c>
      <c r="U3" s="200"/>
      <c r="V3" s="200"/>
      <c r="W3" s="200"/>
      <c r="X3" s="200"/>
    </row>
    <row r="4" spans="1:24" s="41" customFormat="1" ht="9.75" customHeight="1">
      <c r="A4" s="202"/>
      <c r="B4" s="206"/>
      <c r="C4" s="206"/>
      <c r="D4" s="202"/>
      <c r="E4" s="199" t="s">
        <v>91</v>
      </c>
      <c r="F4" s="200" t="s">
        <v>107</v>
      </c>
      <c r="G4" s="200"/>
      <c r="H4" s="200"/>
      <c r="I4" s="199" t="s">
        <v>108</v>
      </c>
      <c r="J4" s="199" t="s">
        <v>91</v>
      </c>
      <c r="K4" s="200" t="s">
        <v>107</v>
      </c>
      <c r="L4" s="200"/>
      <c r="M4" s="200"/>
      <c r="N4" s="199" t="s">
        <v>108</v>
      </c>
      <c r="O4" s="199" t="s">
        <v>91</v>
      </c>
      <c r="P4" s="200" t="s">
        <v>107</v>
      </c>
      <c r="Q4" s="200"/>
      <c r="R4" s="200"/>
      <c r="S4" s="199" t="s">
        <v>108</v>
      </c>
      <c r="T4" s="199" t="s">
        <v>91</v>
      </c>
      <c r="U4" s="200" t="s">
        <v>107</v>
      </c>
      <c r="V4" s="200"/>
      <c r="W4" s="200"/>
      <c r="X4" s="199" t="s">
        <v>108</v>
      </c>
    </row>
    <row r="5" spans="1:24" s="41" customFormat="1" ht="9.75" customHeight="1">
      <c r="A5" s="203"/>
      <c r="B5" s="207"/>
      <c r="C5" s="207"/>
      <c r="D5" s="203"/>
      <c r="E5" s="200"/>
      <c r="F5" s="40" t="s">
        <v>80</v>
      </c>
      <c r="G5" s="40" t="s">
        <v>81</v>
      </c>
      <c r="H5" s="40" t="s">
        <v>82</v>
      </c>
      <c r="I5" s="200"/>
      <c r="J5" s="200"/>
      <c r="K5" s="40" t="s">
        <v>80</v>
      </c>
      <c r="L5" s="40" t="s">
        <v>81</v>
      </c>
      <c r="M5" s="40" t="s">
        <v>82</v>
      </c>
      <c r="N5" s="200"/>
      <c r="O5" s="200"/>
      <c r="P5" s="40" t="s">
        <v>80</v>
      </c>
      <c r="Q5" s="40" t="s">
        <v>81</v>
      </c>
      <c r="R5" s="40" t="s">
        <v>82</v>
      </c>
      <c r="S5" s="200"/>
      <c r="T5" s="200"/>
      <c r="U5" s="40" t="s">
        <v>80</v>
      </c>
      <c r="V5" s="40" t="s">
        <v>81</v>
      </c>
      <c r="W5" s="40" t="s">
        <v>82</v>
      </c>
      <c r="X5" s="200"/>
    </row>
    <row r="6" spans="1:24" s="19" customFormat="1" ht="9.75" customHeight="1">
      <c r="A6" s="11" t="s">
        <v>0</v>
      </c>
      <c r="B6" s="12" t="s">
        <v>1</v>
      </c>
      <c r="C6" s="12"/>
      <c r="D6" s="11" t="s">
        <v>2</v>
      </c>
      <c r="E6" s="65">
        <f>SUM(E7,E10)</f>
        <v>4862.84</v>
      </c>
      <c r="F6" s="66">
        <f>SUM(F7,F10)</f>
        <v>5538.110000000001</v>
      </c>
      <c r="G6" s="66">
        <f>SUM(G7,G10)</f>
        <v>5521.347</v>
      </c>
      <c r="H6" s="16">
        <f aca="true" t="shared" si="0" ref="H6:H47">G6/F6*100</f>
        <v>99.69731551016501</v>
      </c>
      <c r="I6" s="77">
        <f>SUM(I7,I10)</f>
        <v>5506.999</v>
      </c>
      <c r="J6" s="106">
        <f>SUM(J7,J10)</f>
        <v>1572.54</v>
      </c>
      <c r="K6" s="66">
        <f>SUM(K7,K10)</f>
        <v>1736.81</v>
      </c>
      <c r="L6" s="66">
        <f>SUM(L7,L10)</f>
        <v>1720.047</v>
      </c>
      <c r="M6" s="16">
        <f aca="true" t="shared" si="1" ref="M6:M44">L6/K6*100</f>
        <v>99.03483973491632</v>
      </c>
      <c r="N6" s="77">
        <f>SUM(N7,N10)</f>
        <v>1588.731</v>
      </c>
      <c r="O6" s="65">
        <f>SUM(O7,O10)</f>
        <v>3290.3</v>
      </c>
      <c r="P6" s="66">
        <f>SUM(P7,P10)</f>
        <v>3801.3</v>
      </c>
      <c r="Q6" s="66">
        <f>SUM(Q7,Q10)</f>
        <v>3801.3</v>
      </c>
      <c r="R6" s="16">
        <f aca="true" t="shared" si="2" ref="R6:R44">Q6/P6*100</f>
        <v>100</v>
      </c>
      <c r="S6" s="66">
        <f>SUM(S7,S10)</f>
        <v>3918.268</v>
      </c>
      <c r="T6" s="65">
        <f>SUM(T7,T10)</f>
        <v>0</v>
      </c>
      <c r="U6" s="66">
        <f>SUM(U7,U10)</f>
        <v>0</v>
      </c>
      <c r="V6" s="66">
        <f>SUM(V7,V10)</f>
        <v>0</v>
      </c>
      <c r="W6" s="16" t="e">
        <f aca="true" t="shared" si="3" ref="W6:W44">V6/U6*100</f>
        <v>#DIV/0!</v>
      </c>
      <c r="X6" s="77">
        <f>SUM(X7,X10)</f>
        <v>0</v>
      </c>
    </row>
    <row r="7" spans="1:24" s="19" customFormat="1" ht="9.75" customHeight="1">
      <c r="A7" s="11" t="s">
        <v>3</v>
      </c>
      <c r="B7" s="12" t="s">
        <v>76</v>
      </c>
      <c r="C7" s="12"/>
      <c r="D7" s="11" t="s">
        <v>2</v>
      </c>
      <c r="E7" s="65">
        <f>SUM(E8,E9)</f>
        <v>583</v>
      </c>
      <c r="F7" s="66">
        <f>SUM(F8,F9)</f>
        <v>697.27</v>
      </c>
      <c r="G7" s="66">
        <f>SUM(G8,G9)</f>
        <v>680.507</v>
      </c>
      <c r="H7" s="16">
        <f t="shared" si="0"/>
        <v>97.59590976235891</v>
      </c>
      <c r="I7" s="77">
        <f>SUM(I8,I9)</f>
        <v>579.831</v>
      </c>
      <c r="J7" s="102">
        <f>SUM(J8,J9)</f>
        <v>583</v>
      </c>
      <c r="K7" s="66">
        <f>SUM(K8,K9)</f>
        <v>697.27</v>
      </c>
      <c r="L7" s="66">
        <f>SUM(L8,L9)</f>
        <v>680.507</v>
      </c>
      <c r="M7" s="16">
        <f t="shared" si="1"/>
        <v>97.59590976235891</v>
      </c>
      <c r="N7" s="77">
        <f>SUM(N8,N9)</f>
        <v>579.831</v>
      </c>
      <c r="O7" s="65">
        <f>SUM(O8,O9)</f>
        <v>0</v>
      </c>
      <c r="P7" s="66">
        <f>SUM(P8,P9)</f>
        <v>0</v>
      </c>
      <c r="Q7" s="66">
        <f>SUM(Q8,Q9)</f>
        <v>0</v>
      </c>
      <c r="R7" s="16" t="e">
        <f t="shared" si="2"/>
        <v>#DIV/0!</v>
      </c>
      <c r="S7" s="66">
        <f>SUM(S8,S9)</f>
        <v>0</v>
      </c>
      <c r="T7" s="65">
        <f>SUM(T8,T9)</f>
        <v>0</v>
      </c>
      <c r="U7" s="66">
        <f>SUM(U8,U9)</f>
        <v>0</v>
      </c>
      <c r="V7" s="66">
        <f>SUM(V8,V9)</f>
        <v>0</v>
      </c>
      <c r="W7" s="16" t="e">
        <f t="shared" si="3"/>
        <v>#DIV/0!</v>
      </c>
      <c r="X7" s="77">
        <f>SUM(X8,X9)</f>
        <v>0</v>
      </c>
    </row>
    <row r="8" spans="1:24" ht="9.75" customHeight="1">
      <c r="A8" s="50" t="s">
        <v>64</v>
      </c>
      <c r="B8" s="51" t="s">
        <v>5</v>
      </c>
      <c r="C8" s="51"/>
      <c r="D8" s="50" t="s">
        <v>2</v>
      </c>
      <c r="E8" s="67">
        <f aca="true" t="shared" si="4" ref="E8:G11">SUM(J8,O8)</f>
        <v>580</v>
      </c>
      <c r="F8" s="68">
        <f t="shared" si="4"/>
        <v>595.27</v>
      </c>
      <c r="G8" s="68">
        <f t="shared" si="4"/>
        <v>578.54</v>
      </c>
      <c r="H8" s="52">
        <f t="shared" si="0"/>
        <v>97.18951064222956</v>
      </c>
      <c r="I8" s="78">
        <f>SUM(N8,S8)</f>
        <v>510.574</v>
      </c>
      <c r="J8" s="122">
        <v>580</v>
      </c>
      <c r="K8" s="68">
        <v>595.27</v>
      </c>
      <c r="L8" s="68">
        <v>578.54</v>
      </c>
      <c r="M8" s="52">
        <f t="shared" si="1"/>
        <v>97.18951064222956</v>
      </c>
      <c r="N8" s="78">
        <v>510.574</v>
      </c>
      <c r="O8" s="67"/>
      <c r="P8" s="68"/>
      <c r="Q8" s="68"/>
      <c r="R8" s="52" t="e">
        <f t="shared" si="2"/>
        <v>#DIV/0!</v>
      </c>
      <c r="S8" s="68"/>
      <c r="T8" s="67"/>
      <c r="U8" s="68"/>
      <c r="V8" s="68"/>
      <c r="W8" s="52" t="e">
        <f t="shared" si="3"/>
        <v>#DIV/0!</v>
      </c>
      <c r="X8" s="78"/>
    </row>
    <row r="9" spans="1:24" ht="9.75" customHeight="1">
      <c r="A9" s="54" t="s">
        <v>65</v>
      </c>
      <c r="B9" s="55" t="s">
        <v>7</v>
      </c>
      <c r="C9" s="55"/>
      <c r="D9" s="54" t="s">
        <v>2</v>
      </c>
      <c r="E9" s="69">
        <f t="shared" si="4"/>
        <v>3</v>
      </c>
      <c r="F9" s="70">
        <f t="shared" si="4"/>
        <v>102</v>
      </c>
      <c r="G9" s="70">
        <f t="shared" si="4"/>
        <v>101.967</v>
      </c>
      <c r="H9" s="56">
        <f t="shared" si="0"/>
        <v>99.96764705882353</v>
      </c>
      <c r="I9" s="79">
        <f>SUM(N9,S9)</f>
        <v>69.257</v>
      </c>
      <c r="J9" s="108">
        <v>3</v>
      </c>
      <c r="K9" s="70">
        <v>102</v>
      </c>
      <c r="L9" s="70">
        <v>101.967</v>
      </c>
      <c r="M9" s="56">
        <f t="shared" si="1"/>
        <v>99.96764705882353</v>
      </c>
      <c r="N9" s="79">
        <v>69.257</v>
      </c>
      <c r="O9" s="69"/>
      <c r="P9" s="70"/>
      <c r="Q9" s="70"/>
      <c r="R9" s="56" t="e">
        <f t="shared" si="2"/>
        <v>#DIV/0!</v>
      </c>
      <c r="S9" s="70"/>
      <c r="T9" s="69"/>
      <c r="U9" s="70"/>
      <c r="V9" s="70"/>
      <c r="W9" s="56" t="e">
        <f t="shared" si="3"/>
        <v>#DIV/0!</v>
      </c>
      <c r="X9" s="79"/>
    </row>
    <row r="10" spans="1:24" s="9" customFormat="1" ht="9.75" customHeight="1">
      <c r="A10" s="11" t="s">
        <v>4</v>
      </c>
      <c r="B10" s="18" t="s">
        <v>9</v>
      </c>
      <c r="C10" s="17"/>
      <c r="D10" s="11" t="s">
        <v>2</v>
      </c>
      <c r="E10" s="65">
        <f t="shared" si="4"/>
        <v>4279.84</v>
      </c>
      <c r="F10" s="66">
        <f t="shared" si="4"/>
        <v>4840.84</v>
      </c>
      <c r="G10" s="66">
        <f t="shared" si="4"/>
        <v>4840.84</v>
      </c>
      <c r="H10" s="16">
        <f t="shared" si="0"/>
        <v>100</v>
      </c>
      <c r="I10" s="77">
        <f>SUM(N10,S10)</f>
        <v>4927.168</v>
      </c>
      <c r="J10" s="110">
        <v>989.54</v>
      </c>
      <c r="K10" s="66">
        <v>1039.54</v>
      </c>
      <c r="L10" s="66">
        <v>1039.54</v>
      </c>
      <c r="M10" s="16">
        <f t="shared" si="1"/>
        <v>100</v>
      </c>
      <c r="N10" s="77">
        <v>1008.9</v>
      </c>
      <c r="O10" s="65">
        <v>3290.3</v>
      </c>
      <c r="P10" s="66">
        <v>3801.3</v>
      </c>
      <c r="Q10" s="66">
        <v>3801.3</v>
      </c>
      <c r="R10" s="16">
        <f t="shared" si="2"/>
        <v>100</v>
      </c>
      <c r="S10" s="66">
        <v>3918.268</v>
      </c>
      <c r="T10" s="65"/>
      <c r="U10" s="66"/>
      <c r="V10" s="66"/>
      <c r="W10" s="16" t="e">
        <f t="shared" si="3"/>
        <v>#DIV/0!</v>
      </c>
      <c r="X10" s="77"/>
    </row>
    <row r="11" spans="1:24" s="9" customFormat="1" ht="9.75" customHeight="1">
      <c r="A11" s="11" t="s">
        <v>6</v>
      </c>
      <c r="B11" s="18" t="s">
        <v>11</v>
      </c>
      <c r="C11" s="17"/>
      <c r="D11" s="11" t="s">
        <v>2</v>
      </c>
      <c r="E11" s="65">
        <f t="shared" si="4"/>
        <v>0</v>
      </c>
      <c r="F11" s="66">
        <f t="shared" si="4"/>
        <v>0</v>
      </c>
      <c r="G11" s="66">
        <f t="shared" si="4"/>
        <v>0</v>
      </c>
      <c r="H11" s="16" t="e">
        <f t="shared" si="0"/>
        <v>#DIV/0!</v>
      </c>
      <c r="I11" s="77">
        <f>SUM(N11,S11)</f>
        <v>0</v>
      </c>
      <c r="J11" s="112"/>
      <c r="K11" s="66"/>
      <c r="L11" s="66"/>
      <c r="M11" s="16" t="e">
        <f t="shared" si="1"/>
        <v>#DIV/0!</v>
      </c>
      <c r="N11" s="77"/>
      <c r="O11" s="65"/>
      <c r="P11" s="66"/>
      <c r="Q11" s="66"/>
      <c r="R11" s="16" t="e">
        <f t="shared" si="2"/>
        <v>#DIV/0!</v>
      </c>
      <c r="S11" s="66"/>
      <c r="T11" s="65"/>
      <c r="U11" s="66"/>
      <c r="V11" s="66"/>
      <c r="W11" s="16" t="e">
        <f t="shared" si="3"/>
        <v>#DIV/0!</v>
      </c>
      <c r="X11" s="77"/>
    </row>
    <row r="12" spans="1:24" s="9" customFormat="1" ht="9.75" customHeight="1">
      <c r="A12" s="11" t="s">
        <v>8</v>
      </c>
      <c r="B12" s="18" t="s">
        <v>13</v>
      </c>
      <c r="C12" s="17"/>
      <c r="D12" s="11" t="s">
        <v>2</v>
      </c>
      <c r="E12" s="65">
        <f>SUM(E13,E17,E23,E27,E31,E32,E36,E37,E38,E39,E40,E43)</f>
        <v>4862.839999999999</v>
      </c>
      <c r="F12" s="66">
        <f>SUM(F13,F17,F23,F27,F31,F32,F36,F37,F38,F39,F40,F43)</f>
        <v>5538.11</v>
      </c>
      <c r="G12" s="66">
        <f>SUM(G13,G17,G23,G27,G31,G32,G36,G37,G38,G39,G40,G43)</f>
        <v>5336.433</v>
      </c>
      <c r="H12" s="16">
        <f t="shared" si="0"/>
        <v>96.35837858041823</v>
      </c>
      <c r="I12" s="77">
        <f>SUM(I13,I17,I23,I27,I31,I32,I36,I37,I38,I39,I40,I43)</f>
        <v>5414.313</v>
      </c>
      <c r="J12" s="106">
        <f>SUM(J13,J17,J23,J27,J31,J32,J36,J37,J38,J39,J40,J43)</f>
        <v>1572.54</v>
      </c>
      <c r="K12" s="66">
        <f>SUM(K13,K17,K23,K27,K31,K32,K36,K37,K38,K39,K40,K43)</f>
        <v>1736.8100000000002</v>
      </c>
      <c r="L12" s="66">
        <f>SUM(L13,L17,L23,L27,L31,L32,L36,L37,L38,L39,L40,L43)</f>
        <v>1535.133</v>
      </c>
      <c r="M12" s="16">
        <f t="shared" si="1"/>
        <v>88.38807929479908</v>
      </c>
      <c r="N12" s="77">
        <f>SUM(N13,N17,N23,N27,N31,N32,N36,N37,N38,N39,N40,N43)</f>
        <v>1496.045</v>
      </c>
      <c r="O12" s="65">
        <f>SUM(O13,O17,O23,O27,O31,O32,O36,O37,O38,O39,O40,O43)</f>
        <v>3290.3</v>
      </c>
      <c r="P12" s="66">
        <f>SUM(P13,P17,P23,P27,P31,P32,P36,P37,P38,P39,P40,P43)</f>
        <v>3801.3</v>
      </c>
      <c r="Q12" s="66">
        <f>SUM(Q13,Q17,Q23,Q27,Q31,Q32,Q36,Q37,Q38,Q39,Q40,Q43)</f>
        <v>3801.3</v>
      </c>
      <c r="R12" s="16">
        <f t="shared" si="2"/>
        <v>100</v>
      </c>
      <c r="S12" s="66">
        <f>SUM(S13,S17,S23,S27,S31,S32,S36,S37,S38,S39,S40,S43)</f>
        <v>3918.268</v>
      </c>
      <c r="T12" s="65">
        <f>SUM(T13,T17,T23,T27,T31,T32,T36,T37,T38,T39,T40,T43)</f>
        <v>0</v>
      </c>
      <c r="U12" s="66">
        <f>SUM(U13,U17,U23,U27,U31,U32,U36,U37,U38,U39,U40,U43)</f>
        <v>0</v>
      </c>
      <c r="V12" s="66">
        <f>SUM(V13,V17,V23,V27,V31,V32,V36,V37,V38,V39,V40,V43)</f>
        <v>0</v>
      </c>
      <c r="W12" s="16" t="e">
        <f t="shared" si="3"/>
        <v>#DIV/0!</v>
      </c>
      <c r="X12" s="77">
        <f>SUM(X13,X17,X23,X27,X31,X32,X36,X37,X38,X39,X40,X43)</f>
        <v>0</v>
      </c>
    </row>
    <row r="13" spans="1:24" s="9" customFormat="1" ht="9.75" customHeight="1">
      <c r="A13" s="15" t="s">
        <v>10</v>
      </c>
      <c r="B13" s="20" t="s">
        <v>33</v>
      </c>
      <c r="C13" s="25"/>
      <c r="D13" s="15" t="s">
        <v>2</v>
      </c>
      <c r="E13" s="71">
        <f>SUM(E14:E16)</f>
        <v>455</v>
      </c>
      <c r="F13" s="72">
        <f>SUM(F14:F16)</f>
        <v>607.18</v>
      </c>
      <c r="G13" s="72">
        <f>SUM(G14:G16)</f>
        <v>576.521</v>
      </c>
      <c r="H13" s="8">
        <f t="shared" si="0"/>
        <v>94.95059125794657</v>
      </c>
      <c r="I13" s="80">
        <f>SUM(I14:I16)</f>
        <v>530.767</v>
      </c>
      <c r="J13" s="114">
        <f>SUM(J14:J16)</f>
        <v>455</v>
      </c>
      <c r="K13" s="72">
        <f>SUM(K14:K16)</f>
        <v>589.27</v>
      </c>
      <c r="L13" s="72">
        <f>SUM(L14:L16)</f>
        <v>558.611</v>
      </c>
      <c r="M13" s="8">
        <f t="shared" si="1"/>
        <v>94.7971218626436</v>
      </c>
      <c r="N13" s="80">
        <f>SUM(N14:N16)</f>
        <v>502.467</v>
      </c>
      <c r="O13" s="71">
        <f>SUM(O14:O16)</f>
        <v>0</v>
      </c>
      <c r="P13" s="72">
        <f>SUM(P14:P16)</f>
        <v>17.91</v>
      </c>
      <c r="Q13" s="72">
        <f>SUM(Q14:Q16)</f>
        <v>17.91</v>
      </c>
      <c r="R13" s="8">
        <f t="shared" si="2"/>
        <v>100</v>
      </c>
      <c r="S13" s="72">
        <f>SUM(S14:S16)</f>
        <v>28.3</v>
      </c>
      <c r="T13" s="71">
        <f>SUM(T14:T16)</f>
        <v>0</v>
      </c>
      <c r="U13" s="72">
        <f>SUM(U14:U16)</f>
        <v>0</v>
      </c>
      <c r="V13" s="72">
        <f>SUM(V14:V16)</f>
        <v>0</v>
      </c>
      <c r="W13" s="8" t="e">
        <f t="shared" si="3"/>
        <v>#DIV/0!</v>
      </c>
      <c r="X13" s="80">
        <f>SUM(X14:X16)</f>
        <v>0</v>
      </c>
    </row>
    <row r="14" spans="1:24" ht="9.75" customHeight="1">
      <c r="A14" s="50" t="s">
        <v>66</v>
      </c>
      <c r="B14" s="51" t="s">
        <v>34</v>
      </c>
      <c r="C14" s="51" t="s">
        <v>35</v>
      </c>
      <c r="D14" s="50" t="s">
        <v>2</v>
      </c>
      <c r="E14" s="67">
        <f aca="true" t="shared" si="5" ref="E14:G16">SUM(J14,O14)</f>
        <v>0</v>
      </c>
      <c r="F14" s="68">
        <f t="shared" si="5"/>
        <v>112.61699999999999</v>
      </c>
      <c r="G14" s="68">
        <f t="shared" si="5"/>
        <v>112.49199999999999</v>
      </c>
      <c r="H14" s="52">
        <f t="shared" si="0"/>
        <v>99.88900432439152</v>
      </c>
      <c r="I14" s="78">
        <f>SUM(N14,S14)</f>
        <v>43.417</v>
      </c>
      <c r="J14" s="108"/>
      <c r="K14" s="68">
        <v>94.707</v>
      </c>
      <c r="L14" s="68">
        <v>94.582</v>
      </c>
      <c r="M14" s="52">
        <f t="shared" si="1"/>
        <v>99.86801397995924</v>
      </c>
      <c r="N14" s="78">
        <v>33.417</v>
      </c>
      <c r="O14" s="67"/>
      <c r="P14" s="68">
        <v>17.91</v>
      </c>
      <c r="Q14" s="68">
        <v>17.91</v>
      </c>
      <c r="R14" s="52">
        <f t="shared" si="2"/>
        <v>100</v>
      </c>
      <c r="S14" s="68">
        <v>10</v>
      </c>
      <c r="T14" s="67"/>
      <c r="U14" s="68"/>
      <c r="V14" s="68"/>
      <c r="W14" s="52" t="e">
        <f t="shared" si="3"/>
        <v>#DIV/0!</v>
      </c>
      <c r="X14" s="78"/>
    </row>
    <row r="15" spans="1:24" ht="9.75" customHeight="1">
      <c r="A15" s="57" t="s">
        <v>67</v>
      </c>
      <c r="B15" s="58"/>
      <c r="C15" s="58" t="s">
        <v>38</v>
      </c>
      <c r="D15" s="57" t="s">
        <v>2</v>
      </c>
      <c r="E15" s="73">
        <f t="shared" si="5"/>
        <v>0</v>
      </c>
      <c r="F15" s="74">
        <f t="shared" si="5"/>
        <v>28.353</v>
      </c>
      <c r="G15" s="74">
        <f t="shared" si="5"/>
        <v>28.353</v>
      </c>
      <c r="H15" s="59">
        <f t="shared" si="0"/>
        <v>100</v>
      </c>
      <c r="I15" s="81">
        <f>SUM(N15,S15)</f>
        <v>25.411</v>
      </c>
      <c r="J15" s="108"/>
      <c r="K15" s="74">
        <v>28.353</v>
      </c>
      <c r="L15" s="74">
        <v>28.353</v>
      </c>
      <c r="M15" s="59">
        <f t="shared" si="1"/>
        <v>100</v>
      </c>
      <c r="N15" s="81">
        <v>25.411</v>
      </c>
      <c r="O15" s="73"/>
      <c r="P15" s="74"/>
      <c r="Q15" s="74"/>
      <c r="R15" s="59" t="e">
        <f t="shared" si="2"/>
        <v>#DIV/0!</v>
      </c>
      <c r="S15" s="74"/>
      <c r="T15" s="73"/>
      <c r="U15" s="74"/>
      <c r="V15" s="74"/>
      <c r="W15" s="59" t="e">
        <f t="shared" si="3"/>
        <v>#DIV/0!</v>
      </c>
      <c r="X15" s="81"/>
    </row>
    <row r="16" spans="1:24" ht="9.75" customHeight="1">
      <c r="A16" s="60" t="s">
        <v>68</v>
      </c>
      <c r="B16" s="61"/>
      <c r="C16" s="61" t="s">
        <v>39</v>
      </c>
      <c r="D16" s="60" t="s">
        <v>2</v>
      </c>
      <c r="E16" s="75">
        <f t="shared" si="5"/>
        <v>455</v>
      </c>
      <c r="F16" s="76">
        <f t="shared" si="5"/>
        <v>466.21</v>
      </c>
      <c r="G16" s="76">
        <f t="shared" si="5"/>
        <v>435.676</v>
      </c>
      <c r="H16" s="62">
        <f t="shared" si="0"/>
        <v>93.45059093541536</v>
      </c>
      <c r="I16" s="82">
        <f>SUM(N16,S16)</f>
        <v>461.939</v>
      </c>
      <c r="J16" s="116">
        <v>455</v>
      </c>
      <c r="K16" s="76">
        <v>466.21</v>
      </c>
      <c r="L16" s="76">
        <v>435.676</v>
      </c>
      <c r="M16" s="62">
        <f t="shared" si="1"/>
        <v>93.45059093541536</v>
      </c>
      <c r="N16" s="82">
        <v>443.639</v>
      </c>
      <c r="O16" s="75"/>
      <c r="P16" s="76"/>
      <c r="Q16" s="76"/>
      <c r="R16" s="62" t="e">
        <f t="shared" si="2"/>
        <v>#DIV/0!</v>
      </c>
      <c r="S16" s="76">
        <v>18.3</v>
      </c>
      <c r="T16" s="75"/>
      <c r="U16" s="76"/>
      <c r="V16" s="76"/>
      <c r="W16" s="62" t="e">
        <f t="shared" si="3"/>
        <v>#DIV/0!</v>
      </c>
      <c r="X16" s="82"/>
    </row>
    <row r="17" spans="1:24" s="9" customFormat="1" ht="9.75" customHeight="1">
      <c r="A17" s="15" t="s">
        <v>12</v>
      </c>
      <c r="B17" s="26" t="s">
        <v>49</v>
      </c>
      <c r="C17" s="26"/>
      <c r="D17" s="15" t="s">
        <v>2</v>
      </c>
      <c r="E17" s="71">
        <f>SUM(E18:E22)</f>
        <v>650</v>
      </c>
      <c r="F17" s="72">
        <f>SUM(F18:F22)</f>
        <v>650</v>
      </c>
      <c r="G17" s="72">
        <f>SUM(G18:G22)</f>
        <v>508.405</v>
      </c>
      <c r="H17" s="8">
        <f t="shared" si="0"/>
        <v>78.21615384615384</v>
      </c>
      <c r="I17" s="80">
        <f>SUM(I18:I22)</f>
        <v>509.903</v>
      </c>
      <c r="J17" s="114">
        <f>SUM(J18:J22)</f>
        <v>650</v>
      </c>
      <c r="K17" s="72">
        <f>SUM(K18:K22)</f>
        <v>650</v>
      </c>
      <c r="L17" s="72">
        <f>SUM(L18:L22)</f>
        <v>508.405</v>
      </c>
      <c r="M17" s="8">
        <f t="shared" si="1"/>
        <v>78.21615384615384</v>
      </c>
      <c r="N17" s="80">
        <f>SUM(N18:N22)</f>
        <v>509.903</v>
      </c>
      <c r="O17" s="71">
        <f>SUM(O18:O22)</f>
        <v>0</v>
      </c>
      <c r="P17" s="72">
        <f>SUM(P18:P22)</f>
        <v>0</v>
      </c>
      <c r="Q17" s="72">
        <f>SUM(Q18:Q22)</f>
        <v>0</v>
      </c>
      <c r="R17" s="8" t="e">
        <f t="shared" si="2"/>
        <v>#DIV/0!</v>
      </c>
      <c r="S17" s="72">
        <f>SUM(S18:S22)</f>
        <v>0</v>
      </c>
      <c r="T17" s="71">
        <f>SUM(T18:T22)</f>
        <v>0</v>
      </c>
      <c r="U17" s="72">
        <f>SUM(U18:U22)</f>
        <v>0</v>
      </c>
      <c r="V17" s="72">
        <f>SUM(V18:V22)</f>
        <v>0</v>
      </c>
      <c r="W17" s="8" t="e">
        <f t="shared" si="3"/>
        <v>#DIV/0!</v>
      </c>
      <c r="X17" s="80">
        <f>SUM(X18:X22)</f>
        <v>0</v>
      </c>
    </row>
    <row r="18" spans="1:24" ht="9.75" customHeight="1">
      <c r="A18" s="57" t="s">
        <v>69</v>
      </c>
      <c r="B18" s="58" t="s">
        <v>34</v>
      </c>
      <c r="C18" s="58" t="s">
        <v>44</v>
      </c>
      <c r="D18" s="57" t="s">
        <v>2</v>
      </c>
      <c r="E18" s="73">
        <f aca="true" t="shared" si="6" ref="E18:G22">SUM(J18,O18)</f>
        <v>130</v>
      </c>
      <c r="F18" s="74">
        <f t="shared" si="6"/>
        <v>130</v>
      </c>
      <c r="G18" s="74">
        <f t="shared" si="6"/>
        <v>67.888</v>
      </c>
      <c r="H18" s="59">
        <f t="shared" si="0"/>
        <v>52.221538461538465</v>
      </c>
      <c r="I18" s="81">
        <f>SUM(N18,S18)</f>
        <v>72.004</v>
      </c>
      <c r="J18" s="108">
        <v>130</v>
      </c>
      <c r="K18" s="74">
        <v>130</v>
      </c>
      <c r="L18" s="74">
        <v>67.888</v>
      </c>
      <c r="M18" s="59">
        <f t="shared" si="1"/>
        <v>52.221538461538465</v>
      </c>
      <c r="N18" s="81">
        <v>72.004</v>
      </c>
      <c r="O18" s="73"/>
      <c r="P18" s="74"/>
      <c r="Q18" s="74"/>
      <c r="R18" s="59" t="e">
        <f t="shared" si="2"/>
        <v>#DIV/0!</v>
      </c>
      <c r="S18" s="74"/>
      <c r="T18" s="73"/>
      <c r="U18" s="74"/>
      <c r="V18" s="74"/>
      <c r="W18" s="59" t="e">
        <f t="shared" si="3"/>
        <v>#DIV/0!</v>
      </c>
      <c r="X18" s="81"/>
    </row>
    <row r="19" spans="1:24" ht="9.75" customHeight="1">
      <c r="A19" s="57" t="s">
        <v>70</v>
      </c>
      <c r="B19" s="58"/>
      <c r="C19" s="58" t="s">
        <v>45</v>
      </c>
      <c r="D19" s="57" t="s">
        <v>2</v>
      </c>
      <c r="E19" s="73">
        <f t="shared" si="6"/>
        <v>90</v>
      </c>
      <c r="F19" s="74">
        <f t="shared" si="6"/>
        <v>90</v>
      </c>
      <c r="G19" s="74">
        <f t="shared" si="6"/>
        <v>46.829</v>
      </c>
      <c r="H19" s="59">
        <f t="shared" si="0"/>
        <v>52.032222222222224</v>
      </c>
      <c r="I19" s="81">
        <f>SUM(N19,S19)</f>
        <v>46.562</v>
      </c>
      <c r="J19" s="108">
        <v>90</v>
      </c>
      <c r="K19" s="74">
        <v>90</v>
      </c>
      <c r="L19" s="74">
        <v>46.829</v>
      </c>
      <c r="M19" s="59">
        <f t="shared" si="1"/>
        <v>52.032222222222224</v>
      </c>
      <c r="N19" s="81">
        <v>46.562</v>
      </c>
      <c r="O19" s="73"/>
      <c r="P19" s="74"/>
      <c r="Q19" s="74"/>
      <c r="R19" s="59" t="e">
        <f t="shared" si="2"/>
        <v>#DIV/0!</v>
      </c>
      <c r="S19" s="74"/>
      <c r="T19" s="73"/>
      <c r="U19" s="74"/>
      <c r="V19" s="74"/>
      <c r="W19" s="59" t="e">
        <f t="shared" si="3"/>
        <v>#DIV/0!</v>
      </c>
      <c r="X19" s="81"/>
    </row>
    <row r="20" spans="1:24" ht="9.75" customHeight="1">
      <c r="A20" s="57" t="s">
        <v>71</v>
      </c>
      <c r="B20" s="58"/>
      <c r="C20" s="58" t="s">
        <v>46</v>
      </c>
      <c r="D20" s="57" t="s">
        <v>2</v>
      </c>
      <c r="E20" s="73">
        <f t="shared" si="6"/>
        <v>80</v>
      </c>
      <c r="F20" s="74">
        <f t="shared" si="6"/>
        <v>80</v>
      </c>
      <c r="G20" s="74">
        <f t="shared" si="6"/>
        <v>49.584</v>
      </c>
      <c r="H20" s="59">
        <f t="shared" si="0"/>
        <v>61.980000000000004</v>
      </c>
      <c r="I20" s="81">
        <f>SUM(N20,S20)</f>
        <v>54.216</v>
      </c>
      <c r="J20" s="108">
        <v>80</v>
      </c>
      <c r="K20" s="74">
        <v>80</v>
      </c>
      <c r="L20" s="74">
        <v>49.584</v>
      </c>
      <c r="M20" s="59">
        <f t="shared" si="1"/>
        <v>61.980000000000004</v>
      </c>
      <c r="N20" s="81">
        <v>54.216</v>
      </c>
      <c r="O20" s="73"/>
      <c r="P20" s="74"/>
      <c r="Q20" s="74"/>
      <c r="R20" s="59" t="e">
        <f t="shared" si="2"/>
        <v>#DIV/0!</v>
      </c>
      <c r="S20" s="74"/>
      <c r="T20" s="73"/>
      <c r="U20" s="74"/>
      <c r="V20" s="74"/>
      <c r="W20" s="59" t="e">
        <f t="shared" si="3"/>
        <v>#DIV/0!</v>
      </c>
      <c r="X20" s="81"/>
    </row>
    <row r="21" spans="1:24" ht="9.75" customHeight="1">
      <c r="A21" s="57" t="s">
        <v>72</v>
      </c>
      <c r="B21" s="58"/>
      <c r="C21" s="58" t="s">
        <v>47</v>
      </c>
      <c r="D21" s="57" t="s">
        <v>2</v>
      </c>
      <c r="E21" s="73">
        <f t="shared" si="6"/>
        <v>350</v>
      </c>
      <c r="F21" s="74">
        <f t="shared" si="6"/>
        <v>350</v>
      </c>
      <c r="G21" s="74">
        <f t="shared" si="6"/>
        <v>344.104</v>
      </c>
      <c r="H21" s="59">
        <f t="shared" si="0"/>
        <v>98.31542857142857</v>
      </c>
      <c r="I21" s="81">
        <f>SUM(N21,S21)</f>
        <v>337.121</v>
      </c>
      <c r="J21" s="108">
        <v>350</v>
      </c>
      <c r="K21" s="74">
        <v>350</v>
      </c>
      <c r="L21" s="74">
        <v>344.104</v>
      </c>
      <c r="M21" s="59">
        <f t="shared" si="1"/>
        <v>98.31542857142857</v>
      </c>
      <c r="N21" s="81">
        <v>337.121</v>
      </c>
      <c r="O21" s="73"/>
      <c r="P21" s="74"/>
      <c r="Q21" s="74"/>
      <c r="R21" s="59" t="e">
        <f t="shared" si="2"/>
        <v>#DIV/0!</v>
      </c>
      <c r="S21" s="74"/>
      <c r="T21" s="73"/>
      <c r="U21" s="74"/>
      <c r="V21" s="74"/>
      <c r="W21" s="59" t="e">
        <f t="shared" si="3"/>
        <v>#DIV/0!</v>
      </c>
      <c r="X21" s="81"/>
    </row>
    <row r="22" spans="1:24" ht="9.75" customHeight="1">
      <c r="A22" s="60" t="s">
        <v>73</v>
      </c>
      <c r="B22" s="61"/>
      <c r="C22" s="61" t="s">
        <v>39</v>
      </c>
      <c r="D22" s="60" t="s">
        <v>2</v>
      </c>
      <c r="E22" s="75">
        <f t="shared" si="6"/>
        <v>0</v>
      </c>
      <c r="F22" s="76">
        <f t="shared" si="6"/>
        <v>0</v>
      </c>
      <c r="G22" s="76">
        <f t="shared" si="6"/>
        <v>0</v>
      </c>
      <c r="H22" s="62" t="e">
        <f t="shared" si="0"/>
        <v>#DIV/0!</v>
      </c>
      <c r="I22" s="82">
        <f>SUM(N22,S22)</f>
        <v>0</v>
      </c>
      <c r="J22" s="118"/>
      <c r="K22" s="76"/>
      <c r="L22" s="76"/>
      <c r="M22" s="62" t="e">
        <f t="shared" si="1"/>
        <v>#DIV/0!</v>
      </c>
      <c r="N22" s="82"/>
      <c r="O22" s="75"/>
      <c r="P22" s="76"/>
      <c r="Q22" s="76"/>
      <c r="R22" s="62" t="e">
        <f t="shared" si="2"/>
        <v>#DIV/0!</v>
      </c>
      <c r="S22" s="76"/>
      <c r="T22" s="75"/>
      <c r="U22" s="76"/>
      <c r="V22" s="76"/>
      <c r="W22" s="62" t="e">
        <f t="shared" si="3"/>
        <v>#DIV/0!</v>
      </c>
      <c r="X22" s="82"/>
    </row>
    <row r="23" spans="1:24" s="9" customFormat="1" ht="9.75" customHeight="1">
      <c r="A23" s="15" t="s">
        <v>14</v>
      </c>
      <c r="B23" s="26" t="s">
        <v>50</v>
      </c>
      <c r="C23" s="26"/>
      <c r="D23" s="15" t="s">
        <v>2</v>
      </c>
      <c r="E23" s="71">
        <f>SUM(E24:E26)</f>
        <v>0</v>
      </c>
      <c r="F23" s="72">
        <f>SUM(F24:F26)</f>
        <v>0</v>
      </c>
      <c r="G23" s="72">
        <f>SUM(G24:G26)</f>
        <v>0</v>
      </c>
      <c r="H23" s="8" t="e">
        <f t="shared" si="0"/>
        <v>#DIV/0!</v>
      </c>
      <c r="I23" s="80">
        <f>SUM(I24:I26)</f>
        <v>0</v>
      </c>
      <c r="J23" s="114">
        <f>SUM(J24:J26)</f>
        <v>0</v>
      </c>
      <c r="K23" s="72">
        <f>SUM(K24:K26)</f>
        <v>0</v>
      </c>
      <c r="L23" s="72">
        <f>SUM(L24:L26)</f>
        <v>0</v>
      </c>
      <c r="M23" s="8" t="e">
        <f t="shared" si="1"/>
        <v>#DIV/0!</v>
      </c>
      <c r="N23" s="80">
        <f>SUM(N24:N26)</f>
        <v>0</v>
      </c>
      <c r="O23" s="71">
        <f>SUM(O24:O26)</f>
        <v>0</v>
      </c>
      <c r="P23" s="72">
        <f>SUM(P24:P26)</f>
        <v>0</v>
      </c>
      <c r="Q23" s="72">
        <f>SUM(Q24:Q26)</f>
        <v>0</v>
      </c>
      <c r="R23" s="8" t="e">
        <f t="shared" si="2"/>
        <v>#DIV/0!</v>
      </c>
      <c r="S23" s="72">
        <f>SUM(S24:S26)</f>
        <v>0</v>
      </c>
      <c r="T23" s="71">
        <f>SUM(T24:T26)</f>
        <v>0</v>
      </c>
      <c r="U23" s="72">
        <f>SUM(U24:U26)</f>
        <v>0</v>
      </c>
      <c r="V23" s="72">
        <f>SUM(V24:V26)</f>
        <v>0</v>
      </c>
      <c r="W23" s="8" t="e">
        <f t="shared" si="3"/>
        <v>#DIV/0!</v>
      </c>
      <c r="X23" s="80">
        <f>SUM(X24:X26)</f>
        <v>0</v>
      </c>
    </row>
    <row r="24" spans="1:24" ht="9.75" customHeight="1">
      <c r="A24" s="57" t="s">
        <v>36</v>
      </c>
      <c r="B24" s="58" t="s">
        <v>34</v>
      </c>
      <c r="C24" s="58" t="s">
        <v>78</v>
      </c>
      <c r="D24" s="57" t="s">
        <v>2</v>
      </c>
      <c r="E24" s="73">
        <f aca="true" t="shared" si="7" ref="E24:G26">SUM(J24,O24)</f>
        <v>0</v>
      </c>
      <c r="F24" s="74">
        <f t="shared" si="7"/>
        <v>0</v>
      </c>
      <c r="G24" s="74">
        <f t="shared" si="7"/>
        <v>0</v>
      </c>
      <c r="H24" s="59" t="e">
        <f t="shared" si="0"/>
        <v>#DIV/0!</v>
      </c>
      <c r="I24" s="81">
        <f>SUM(N24,S24)</f>
        <v>0</v>
      </c>
      <c r="J24" s="108"/>
      <c r="K24" s="74"/>
      <c r="L24" s="74"/>
      <c r="M24" s="59" t="e">
        <f t="shared" si="1"/>
        <v>#DIV/0!</v>
      </c>
      <c r="N24" s="81"/>
      <c r="O24" s="73"/>
      <c r="P24" s="74"/>
      <c r="Q24" s="74"/>
      <c r="R24" s="59" t="e">
        <f t="shared" si="2"/>
        <v>#DIV/0!</v>
      </c>
      <c r="S24" s="74"/>
      <c r="T24" s="73"/>
      <c r="U24" s="74"/>
      <c r="V24" s="74"/>
      <c r="W24" s="59" t="e">
        <f t="shared" si="3"/>
        <v>#DIV/0!</v>
      </c>
      <c r="X24" s="81"/>
    </row>
    <row r="25" spans="1:24" ht="9.75" customHeight="1">
      <c r="A25" s="57" t="s">
        <v>37</v>
      </c>
      <c r="B25" s="58"/>
      <c r="C25" s="58" t="s">
        <v>48</v>
      </c>
      <c r="D25" s="57" t="s">
        <v>2</v>
      </c>
      <c r="E25" s="73">
        <f t="shared" si="7"/>
        <v>0</v>
      </c>
      <c r="F25" s="74">
        <f t="shared" si="7"/>
        <v>0</v>
      </c>
      <c r="G25" s="74">
        <f t="shared" si="7"/>
        <v>0</v>
      </c>
      <c r="H25" s="59" t="e">
        <f t="shared" si="0"/>
        <v>#DIV/0!</v>
      </c>
      <c r="I25" s="81">
        <f>SUM(N25,S25)</f>
        <v>0</v>
      </c>
      <c r="J25" s="108"/>
      <c r="K25" s="74"/>
      <c r="L25" s="74"/>
      <c r="M25" s="59" t="e">
        <f t="shared" si="1"/>
        <v>#DIV/0!</v>
      </c>
      <c r="N25" s="81"/>
      <c r="O25" s="73"/>
      <c r="P25" s="74"/>
      <c r="Q25" s="74"/>
      <c r="R25" s="59" t="e">
        <f t="shared" si="2"/>
        <v>#DIV/0!</v>
      </c>
      <c r="S25" s="74"/>
      <c r="T25" s="73"/>
      <c r="U25" s="74"/>
      <c r="V25" s="74"/>
      <c r="W25" s="59" t="e">
        <f t="shared" si="3"/>
        <v>#DIV/0!</v>
      </c>
      <c r="X25" s="81"/>
    </row>
    <row r="26" spans="1:24" ht="9.75" customHeight="1">
      <c r="A26" s="60" t="s">
        <v>40</v>
      </c>
      <c r="B26" s="61"/>
      <c r="C26" s="61" t="s">
        <v>39</v>
      </c>
      <c r="D26" s="60" t="s">
        <v>2</v>
      </c>
      <c r="E26" s="75">
        <f t="shared" si="7"/>
        <v>0</v>
      </c>
      <c r="F26" s="76">
        <f t="shared" si="7"/>
        <v>0</v>
      </c>
      <c r="G26" s="76">
        <f t="shared" si="7"/>
        <v>0</v>
      </c>
      <c r="H26" s="62" t="e">
        <f t="shared" si="0"/>
        <v>#DIV/0!</v>
      </c>
      <c r="I26" s="82">
        <f>SUM(N26,S26)</f>
        <v>0</v>
      </c>
      <c r="J26" s="118"/>
      <c r="K26" s="76"/>
      <c r="L26" s="76"/>
      <c r="M26" s="62" t="e">
        <f t="shared" si="1"/>
        <v>#DIV/0!</v>
      </c>
      <c r="N26" s="82"/>
      <c r="O26" s="75"/>
      <c r="P26" s="76"/>
      <c r="Q26" s="76"/>
      <c r="R26" s="62" t="e">
        <f t="shared" si="2"/>
        <v>#DIV/0!</v>
      </c>
      <c r="S26" s="76"/>
      <c r="T26" s="75"/>
      <c r="U26" s="76"/>
      <c r="V26" s="76"/>
      <c r="W26" s="62" t="e">
        <f t="shared" si="3"/>
        <v>#DIV/0!</v>
      </c>
      <c r="X26" s="82"/>
    </row>
    <row r="27" spans="1:24" s="9" customFormat="1" ht="9.75" customHeight="1">
      <c r="A27" s="15" t="s">
        <v>15</v>
      </c>
      <c r="B27" s="26" t="s">
        <v>51</v>
      </c>
      <c r="C27" s="26"/>
      <c r="D27" s="15" t="s">
        <v>2</v>
      </c>
      <c r="E27" s="71">
        <f>SUM(E28:E30)</f>
        <v>183</v>
      </c>
      <c r="F27" s="72">
        <f>SUM(F28:F30)</f>
        <v>176.66</v>
      </c>
      <c r="G27" s="72">
        <f>SUM(G28:G30)</f>
        <v>169.796</v>
      </c>
      <c r="H27" s="8">
        <f t="shared" si="0"/>
        <v>96.1145703611457</v>
      </c>
      <c r="I27" s="80">
        <f>SUM(I28:I30)</f>
        <v>198.878</v>
      </c>
      <c r="J27" s="114">
        <f>SUM(J28:J30)</f>
        <v>183</v>
      </c>
      <c r="K27" s="72">
        <f>SUM(K28:K30)</f>
        <v>176.66</v>
      </c>
      <c r="L27" s="72">
        <f>SUM(L28:L30)</f>
        <v>169.796</v>
      </c>
      <c r="M27" s="8">
        <f t="shared" si="1"/>
        <v>96.1145703611457</v>
      </c>
      <c r="N27" s="80">
        <f>SUM(N28:N30)</f>
        <v>198.878</v>
      </c>
      <c r="O27" s="71">
        <f>SUM(O28:O30)</f>
        <v>0</v>
      </c>
      <c r="P27" s="72">
        <f>SUM(P28:P30)</f>
        <v>0</v>
      </c>
      <c r="Q27" s="72">
        <f>SUM(Q28:Q30)</f>
        <v>0</v>
      </c>
      <c r="R27" s="8" t="e">
        <f t="shared" si="2"/>
        <v>#DIV/0!</v>
      </c>
      <c r="S27" s="72">
        <f>SUM(S28:S30)</f>
        <v>0</v>
      </c>
      <c r="T27" s="71">
        <f>SUM(T28:T30)</f>
        <v>0</v>
      </c>
      <c r="U27" s="72">
        <f>SUM(U28:U30)</f>
        <v>0</v>
      </c>
      <c r="V27" s="72">
        <f>SUM(V28:V30)</f>
        <v>0</v>
      </c>
      <c r="W27" s="8" t="e">
        <f t="shared" si="3"/>
        <v>#DIV/0!</v>
      </c>
      <c r="X27" s="80">
        <f>SUM(X28:X30)</f>
        <v>0</v>
      </c>
    </row>
    <row r="28" spans="1:24" ht="9.75" customHeight="1">
      <c r="A28" s="57" t="s">
        <v>41</v>
      </c>
      <c r="B28" s="58" t="s">
        <v>34</v>
      </c>
      <c r="C28" s="58" t="s">
        <v>84</v>
      </c>
      <c r="D28" s="57" t="s">
        <v>2</v>
      </c>
      <c r="E28" s="73">
        <f aca="true" t="shared" si="8" ref="E28:G31">SUM(J28,O28)</f>
        <v>160</v>
      </c>
      <c r="F28" s="74">
        <f t="shared" si="8"/>
        <v>160</v>
      </c>
      <c r="G28" s="74">
        <f t="shared" si="8"/>
        <v>159.999</v>
      </c>
      <c r="H28" s="59">
        <f t="shared" si="0"/>
        <v>99.999375</v>
      </c>
      <c r="I28" s="81">
        <f>SUM(N28,S28)</f>
        <v>169.993</v>
      </c>
      <c r="J28" s="108">
        <v>160</v>
      </c>
      <c r="K28" s="74">
        <v>160</v>
      </c>
      <c r="L28" s="74">
        <v>159.999</v>
      </c>
      <c r="M28" s="59">
        <f t="shared" si="1"/>
        <v>99.999375</v>
      </c>
      <c r="N28" s="81">
        <v>169.993</v>
      </c>
      <c r="O28" s="73"/>
      <c r="P28" s="74"/>
      <c r="Q28" s="74"/>
      <c r="R28" s="59" t="e">
        <f t="shared" si="2"/>
        <v>#DIV/0!</v>
      </c>
      <c r="S28" s="74"/>
      <c r="T28" s="73"/>
      <c r="U28" s="74"/>
      <c r="V28" s="74"/>
      <c r="W28" s="59" t="e">
        <f t="shared" si="3"/>
        <v>#DIV/0!</v>
      </c>
      <c r="X28" s="81"/>
    </row>
    <row r="29" spans="1:24" ht="9.75" customHeight="1">
      <c r="A29" s="57" t="s">
        <v>42</v>
      </c>
      <c r="B29" s="58"/>
      <c r="C29" s="58" t="s">
        <v>85</v>
      </c>
      <c r="D29" s="57" t="s">
        <v>2</v>
      </c>
      <c r="E29" s="73">
        <f t="shared" si="8"/>
        <v>8</v>
      </c>
      <c r="F29" s="74">
        <f t="shared" si="8"/>
        <v>8</v>
      </c>
      <c r="G29" s="74">
        <f t="shared" si="8"/>
        <v>7.53</v>
      </c>
      <c r="H29" s="59">
        <f t="shared" si="0"/>
        <v>94.125</v>
      </c>
      <c r="I29" s="81">
        <f>SUM(N29,S29)</f>
        <v>28.885</v>
      </c>
      <c r="J29" s="108">
        <v>8</v>
      </c>
      <c r="K29" s="74">
        <v>8</v>
      </c>
      <c r="L29" s="74">
        <v>7.53</v>
      </c>
      <c r="M29" s="59">
        <f t="shared" si="1"/>
        <v>94.125</v>
      </c>
      <c r="N29" s="81">
        <v>28.885</v>
      </c>
      <c r="O29" s="73"/>
      <c r="P29" s="74"/>
      <c r="Q29" s="74"/>
      <c r="R29" s="59" t="e">
        <f t="shared" si="2"/>
        <v>#DIV/0!</v>
      </c>
      <c r="S29" s="74"/>
      <c r="T29" s="73"/>
      <c r="U29" s="74"/>
      <c r="V29" s="74"/>
      <c r="W29" s="59" t="e">
        <f t="shared" si="3"/>
        <v>#DIV/0!</v>
      </c>
      <c r="X29" s="81"/>
    </row>
    <row r="30" spans="1:24" ht="9.75" customHeight="1">
      <c r="A30" s="60" t="s">
        <v>43</v>
      </c>
      <c r="B30" s="61"/>
      <c r="C30" s="61" t="s">
        <v>55</v>
      </c>
      <c r="D30" s="60" t="s">
        <v>2</v>
      </c>
      <c r="E30" s="75">
        <f t="shared" si="8"/>
        <v>15</v>
      </c>
      <c r="F30" s="76">
        <f t="shared" si="8"/>
        <v>8.66</v>
      </c>
      <c r="G30" s="76">
        <f t="shared" si="8"/>
        <v>2.267</v>
      </c>
      <c r="H30" s="62">
        <f t="shared" si="0"/>
        <v>26.17782909930716</v>
      </c>
      <c r="I30" s="82">
        <f>SUM(N30,S30)</f>
        <v>0</v>
      </c>
      <c r="J30" s="118">
        <v>15</v>
      </c>
      <c r="K30" s="76">
        <v>8.66</v>
      </c>
      <c r="L30" s="76">
        <v>2.267</v>
      </c>
      <c r="M30" s="62">
        <f t="shared" si="1"/>
        <v>26.17782909930716</v>
      </c>
      <c r="N30" s="82"/>
      <c r="O30" s="75"/>
      <c r="P30" s="76"/>
      <c r="Q30" s="76"/>
      <c r="R30" s="62" t="e">
        <f t="shared" si="2"/>
        <v>#DIV/0!</v>
      </c>
      <c r="S30" s="76"/>
      <c r="T30" s="75"/>
      <c r="U30" s="76"/>
      <c r="V30" s="76"/>
      <c r="W30" s="62" t="e">
        <f t="shared" si="3"/>
        <v>#DIV/0!</v>
      </c>
      <c r="X30" s="82"/>
    </row>
    <row r="31" spans="1:24" s="9" customFormat="1" ht="9.75" customHeight="1">
      <c r="A31" s="11" t="s">
        <v>16</v>
      </c>
      <c r="B31" s="12" t="s">
        <v>56</v>
      </c>
      <c r="C31" s="12"/>
      <c r="D31" s="11" t="s">
        <v>2</v>
      </c>
      <c r="E31" s="65">
        <f t="shared" si="8"/>
        <v>0.5</v>
      </c>
      <c r="F31" s="66">
        <f t="shared" si="8"/>
        <v>0.5</v>
      </c>
      <c r="G31" s="66">
        <f t="shared" si="8"/>
        <v>0.078</v>
      </c>
      <c r="H31" s="16">
        <f t="shared" si="0"/>
        <v>15.6</v>
      </c>
      <c r="I31" s="77">
        <f>SUM(N31,S31)</f>
        <v>0</v>
      </c>
      <c r="J31" s="112">
        <v>0.5</v>
      </c>
      <c r="K31" s="66">
        <v>0.5</v>
      </c>
      <c r="L31" s="66">
        <v>0.078</v>
      </c>
      <c r="M31" s="16">
        <f t="shared" si="1"/>
        <v>15.6</v>
      </c>
      <c r="N31" s="77"/>
      <c r="O31" s="65"/>
      <c r="P31" s="66"/>
      <c r="Q31" s="66"/>
      <c r="R31" s="16" t="e">
        <f t="shared" si="2"/>
        <v>#DIV/0!</v>
      </c>
      <c r="S31" s="66"/>
      <c r="T31" s="65"/>
      <c r="U31" s="66"/>
      <c r="V31" s="66"/>
      <c r="W31" s="16" t="e">
        <f t="shared" si="3"/>
        <v>#DIV/0!</v>
      </c>
      <c r="X31" s="77"/>
    </row>
    <row r="32" spans="1:24" s="9" customFormat="1" ht="9.75" customHeight="1">
      <c r="A32" s="15" t="s">
        <v>17</v>
      </c>
      <c r="B32" s="26" t="s">
        <v>57</v>
      </c>
      <c r="C32" s="26"/>
      <c r="D32" s="15" t="s">
        <v>2</v>
      </c>
      <c r="E32" s="71">
        <f>SUM(E33:E35)</f>
        <v>228.64</v>
      </c>
      <c r="F32" s="72">
        <f>SUM(F33:F35)</f>
        <v>258.06</v>
      </c>
      <c r="G32" s="72">
        <f>SUM(G33:G35)</f>
        <v>236.423</v>
      </c>
      <c r="H32" s="8">
        <f t="shared" si="0"/>
        <v>91.615515771526</v>
      </c>
      <c r="I32" s="80">
        <f>SUM(I33:I35)</f>
        <v>247.477</v>
      </c>
      <c r="J32" s="114">
        <f>SUM(J33:J35)</f>
        <v>228.64</v>
      </c>
      <c r="K32" s="72">
        <f>SUM(K33:K35)</f>
        <v>246.98</v>
      </c>
      <c r="L32" s="72">
        <f>SUM(L33:L35)</f>
        <v>225.343</v>
      </c>
      <c r="M32" s="8">
        <f t="shared" si="1"/>
        <v>91.23937160903716</v>
      </c>
      <c r="N32" s="80">
        <f>SUM(N33:N35)</f>
        <v>238.961</v>
      </c>
      <c r="O32" s="71">
        <f>SUM(O33:O35)</f>
        <v>0</v>
      </c>
      <c r="P32" s="72">
        <f>SUM(P33:P35)</f>
        <v>11.08</v>
      </c>
      <c r="Q32" s="72">
        <f>SUM(Q33:Q35)</f>
        <v>11.08</v>
      </c>
      <c r="R32" s="8">
        <f t="shared" si="2"/>
        <v>100</v>
      </c>
      <c r="S32" s="72">
        <f>SUM(S33:S35)</f>
        <v>8.516</v>
      </c>
      <c r="T32" s="71">
        <f>SUM(T33:T35)</f>
        <v>0</v>
      </c>
      <c r="U32" s="72">
        <f>SUM(U33:U35)</f>
        <v>0</v>
      </c>
      <c r="V32" s="72">
        <f>SUM(V33:V35)</f>
        <v>0</v>
      </c>
      <c r="W32" s="8" t="e">
        <f t="shared" si="3"/>
        <v>#DIV/0!</v>
      </c>
      <c r="X32" s="80">
        <f>SUM(X33:X35)</f>
        <v>0</v>
      </c>
    </row>
    <row r="33" spans="1:24" ht="9.75" customHeight="1">
      <c r="A33" s="57" t="s">
        <v>52</v>
      </c>
      <c r="B33" s="58" t="s">
        <v>34</v>
      </c>
      <c r="C33" s="58" t="s">
        <v>78</v>
      </c>
      <c r="D33" s="57" t="s">
        <v>2</v>
      </c>
      <c r="E33" s="73">
        <f aca="true" t="shared" si="9" ref="E33:G39">SUM(J33,O33)</f>
        <v>32</v>
      </c>
      <c r="F33" s="74">
        <f t="shared" si="9"/>
        <v>32</v>
      </c>
      <c r="G33" s="74">
        <f t="shared" si="9"/>
        <v>16.13</v>
      </c>
      <c r="H33" s="59">
        <f t="shared" si="0"/>
        <v>50.40625</v>
      </c>
      <c r="I33" s="81">
        <f aca="true" t="shared" si="10" ref="I33:I39">SUM(N33,S33)</f>
        <v>27.52</v>
      </c>
      <c r="J33" s="108">
        <v>32</v>
      </c>
      <c r="K33" s="74">
        <v>32</v>
      </c>
      <c r="L33" s="74">
        <v>16.13</v>
      </c>
      <c r="M33" s="59">
        <f t="shared" si="1"/>
        <v>50.40625</v>
      </c>
      <c r="N33" s="81">
        <v>27.52</v>
      </c>
      <c r="O33" s="73"/>
      <c r="P33" s="74"/>
      <c r="Q33" s="74"/>
      <c r="R33" s="59" t="e">
        <f t="shared" si="2"/>
        <v>#DIV/0!</v>
      </c>
      <c r="S33" s="74"/>
      <c r="T33" s="73"/>
      <c r="U33" s="74"/>
      <c r="V33" s="74"/>
      <c r="W33" s="59" t="e">
        <f t="shared" si="3"/>
        <v>#DIV/0!</v>
      </c>
      <c r="X33" s="81"/>
    </row>
    <row r="34" spans="1:24" ht="9.75" customHeight="1">
      <c r="A34" s="57" t="s">
        <v>53</v>
      </c>
      <c r="B34" s="58"/>
      <c r="C34" s="58" t="s">
        <v>48</v>
      </c>
      <c r="D34" s="57" t="s">
        <v>2</v>
      </c>
      <c r="E34" s="73">
        <f t="shared" si="9"/>
        <v>0</v>
      </c>
      <c r="F34" s="74">
        <f t="shared" si="9"/>
        <v>0</v>
      </c>
      <c r="G34" s="74">
        <f t="shared" si="9"/>
        <v>0</v>
      </c>
      <c r="H34" s="59" t="e">
        <f t="shared" si="0"/>
        <v>#DIV/0!</v>
      </c>
      <c r="I34" s="81">
        <f t="shared" si="10"/>
        <v>0</v>
      </c>
      <c r="J34" s="108"/>
      <c r="K34" s="74"/>
      <c r="L34" s="74"/>
      <c r="M34" s="59" t="e">
        <f t="shared" si="1"/>
        <v>#DIV/0!</v>
      </c>
      <c r="N34" s="81"/>
      <c r="O34" s="73"/>
      <c r="P34" s="74"/>
      <c r="Q34" s="74"/>
      <c r="R34" s="59" t="e">
        <f t="shared" si="2"/>
        <v>#DIV/0!</v>
      </c>
      <c r="S34" s="74"/>
      <c r="T34" s="73"/>
      <c r="U34" s="74"/>
      <c r="V34" s="74"/>
      <c r="W34" s="59" t="e">
        <f t="shared" si="3"/>
        <v>#DIV/0!</v>
      </c>
      <c r="X34" s="81"/>
    </row>
    <row r="35" spans="1:24" ht="9.75" customHeight="1">
      <c r="A35" s="60" t="s">
        <v>54</v>
      </c>
      <c r="B35" s="61"/>
      <c r="C35" s="61" t="s">
        <v>39</v>
      </c>
      <c r="D35" s="60" t="s">
        <v>2</v>
      </c>
      <c r="E35" s="75">
        <f t="shared" si="9"/>
        <v>196.64</v>
      </c>
      <c r="F35" s="76">
        <f t="shared" si="9"/>
        <v>226.06</v>
      </c>
      <c r="G35" s="76">
        <f t="shared" si="9"/>
        <v>220.293</v>
      </c>
      <c r="H35" s="62">
        <f t="shared" si="0"/>
        <v>97.44890736972486</v>
      </c>
      <c r="I35" s="82">
        <f t="shared" si="10"/>
        <v>219.957</v>
      </c>
      <c r="J35" s="118">
        <v>196.64</v>
      </c>
      <c r="K35" s="76">
        <v>214.98</v>
      </c>
      <c r="L35" s="76">
        <v>209.213</v>
      </c>
      <c r="M35" s="62">
        <f t="shared" si="1"/>
        <v>97.31742487673272</v>
      </c>
      <c r="N35" s="82">
        <v>211.441</v>
      </c>
      <c r="O35" s="75"/>
      <c r="P35" s="76">
        <v>11.08</v>
      </c>
      <c r="Q35" s="76">
        <v>11.08</v>
      </c>
      <c r="R35" s="62">
        <f t="shared" si="2"/>
        <v>100</v>
      </c>
      <c r="S35" s="76">
        <v>8.516</v>
      </c>
      <c r="T35" s="75"/>
      <c r="U35" s="76"/>
      <c r="V35" s="76"/>
      <c r="W35" s="62" t="e">
        <f t="shared" si="3"/>
        <v>#DIV/0!</v>
      </c>
      <c r="X35" s="82"/>
    </row>
    <row r="36" spans="1:24" s="9" customFormat="1" ht="9.75" customHeight="1">
      <c r="A36" s="11" t="s">
        <v>18</v>
      </c>
      <c r="B36" s="12" t="s">
        <v>58</v>
      </c>
      <c r="C36" s="12"/>
      <c r="D36" s="11" t="s">
        <v>2</v>
      </c>
      <c r="E36" s="65">
        <f t="shared" si="9"/>
        <v>2378</v>
      </c>
      <c r="F36" s="66">
        <f t="shared" si="9"/>
        <v>2775</v>
      </c>
      <c r="G36" s="66">
        <f t="shared" si="9"/>
        <v>2775</v>
      </c>
      <c r="H36" s="16">
        <f t="shared" si="0"/>
        <v>100</v>
      </c>
      <c r="I36" s="77">
        <f t="shared" si="10"/>
        <v>2829.668</v>
      </c>
      <c r="J36" s="120"/>
      <c r="K36" s="66">
        <v>30</v>
      </c>
      <c r="L36" s="66">
        <v>30</v>
      </c>
      <c r="M36" s="16">
        <f t="shared" si="1"/>
        <v>100</v>
      </c>
      <c r="N36" s="77"/>
      <c r="O36" s="65">
        <v>2378</v>
      </c>
      <c r="P36" s="66">
        <v>2745</v>
      </c>
      <c r="Q36" s="66">
        <v>2745</v>
      </c>
      <c r="R36" s="16">
        <f t="shared" si="2"/>
        <v>100</v>
      </c>
      <c r="S36" s="66">
        <v>2829.668</v>
      </c>
      <c r="T36" s="65"/>
      <c r="U36" s="66"/>
      <c r="V36" s="66"/>
      <c r="W36" s="16" t="e">
        <f t="shared" si="3"/>
        <v>#DIV/0!</v>
      </c>
      <c r="X36" s="77"/>
    </row>
    <row r="37" spans="1:24" s="9" customFormat="1" ht="9.75" customHeight="1">
      <c r="A37" s="11" t="s">
        <v>19</v>
      </c>
      <c r="B37" s="12" t="s">
        <v>59</v>
      </c>
      <c r="C37" s="12"/>
      <c r="D37" s="11" t="s">
        <v>2</v>
      </c>
      <c r="E37" s="65">
        <f t="shared" si="9"/>
        <v>879</v>
      </c>
      <c r="F37" s="66">
        <f t="shared" si="9"/>
        <v>971.255</v>
      </c>
      <c r="G37" s="66">
        <f t="shared" si="9"/>
        <v>971.255</v>
      </c>
      <c r="H37" s="16">
        <f t="shared" si="0"/>
        <v>100</v>
      </c>
      <c r="I37" s="77">
        <f t="shared" si="10"/>
        <v>983.874</v>
      </c>
      <c r="J37" s="112"/>
      <c r="K37" s="66">
        <v>10.5</v>
      </c>
      <c r="L37" s="66">
        <v>10.5</v>
      </c>
      <c r="M37" s="16">
        <f t="shared" si="1"/>
        <v>100</v>
      </c>
      <c r="N37" s="77"/>
      <c r="O37" s="65">
        <v>879</v>
      </c>
      <c r="P37" s="66">
        <v>960.755</v>
      </c>
      <c r="Q37" s="66">
        <v>960.755</v>
      </c>
      <c r="R37" s="16">
        <f t="shared" si="2"/>
        <v>100</v>
      </c>
      <c r="S37" s="66">
        <v>983.874</v>
      </c>
      <c r="T37" s="65"/>
      <c r="U37" s="66"/>
      <c r="V37" s="66"/>
      <c r="W37" s="16" t="e">
        <f t="shared" si="3"/>
        <v>#DIV/0!</v>
      </c>
      <c r="X37" s="77"/>
    </row>
    <row r="38" spans="1:24" s="9" customFormat="1" ht="9.75" customHeight="1">
      <c r="A38" s="11" t="s">
        <v>20</v>
      </c>
      <c r="B38" s="12" t="s">
        <v>83</v>
      </c>
      <c r="C38" s="12"/>
      <c r="D38" s="11" t="s">
        <v>2</v>
      </c>
      <c r="E38" s="65">
        <f t="shared" si="9"/>
        <v>33.3</v>
      </c>
      <c r="F38" s="66">
        <f t="shared" si="9"/>
        <v>55.5</v>
      </c>
      <c r="G38" s="66">
        <f t="shared" si="9"/>
        <v>55.5</v>
      </c>
      <c r="H38" s="16">
        <f t="shared" si="0"/>
        <v>100</v>
      </c>
      <c r="I38" s="77">
        <f t="shared" si="10"/>
        <v>57.672</v>
      </c>
      <c r="J38" s="112"/>
      <c r="K38" s="66">
        <v>0.6</v>
      </c>
      <c r="L38" s="66">
        <v>0.6</v>
      </c>
      <c r="M38" s="16">
        <f t="shared" si="1"/>
        <v>100</v>
      </c>
      <c r="N38" s="77">
        <v>1.04</v>
      </c>
      <c r="O38" s="65">
        <v>33.3</v>
      </c>
      <c r="P38" s="66">
        <v>54.9</v>
      </c>
      <c r="Q38" s="66">
        <v>54.9</v>
      </c>
      <c r="R38" s="16">
        <f t="shared" si="2"/>
        <v>100</v>
      </c>
      <c r="S38" s="66">
        <v>56.632</v>
      </c>
      <c r="T38" s="65"/>
      <c r="U38" s="66"/>
      <c r="V38" s="66"/>
      <c r="W38" s="16" t="e">
        <f t="shared" si="3"/>
        <v>#DIV/0!</v>
      </c>
      <c r="X38" s="77"/>
    </row>
    <row r="39" spans="1:24" s="9" customFormat="1" ht="9.75" customHeight="1">
      <c r="A39" s="11" t="s">
        <v>21</v>
      </c>
      <c r="B39" s="12" t="s">
        <v>60</v>
      </c>
      <c r="C39" s="12"/>
      <c r="D39" s="11" t="s">
        <v>2</v>
      </c>
      <c r="E39" s="65">
        <f t="shared" si="9"/>
        <v>0</v>
      </c>
      <c r="F39" s="66">
        <f t="shared" si="9"/>
        <v>0</v>
      </c>
      <c r="G39" s="66">
        <f t="shared" si="9"/>
        <v>0</v>
      </c>
      <c r="H39" s="16" t="e">
        <f t="shared" si="0"/>
        <v>#DIV/0!</v>
      </c>
      <c r="I39" s="77">
        <f t="shared" si="10"/>
        <v>0</v>
      </c>
      <c r="J39" s="112"/>
      <c r="K39" s="66"/>
      <c r="L39" s="66"/>
      <c r="M39" s="16" t="e">
        <f t="shared" si="1"/>
        <v>#DIV/0!</v>
      </c>
      <c r="N39" s="77"/>
      <c r="O39" s="65"/>
      <c r="P39" s="66"/>
      <c r="Q39" s="66"/>
      <c r="R39" s="16" t="e">
        <f t="shared" si="2"/>
        <v>#DIV/0!</v>
      </c>
      <c r="S39" s="66"/>
      <c r="T39" s="65"/>
      <c r="U39" s="66"/>
      <c r="V39" s="66"/>
      <c r="W39" s="16" t="e">
        <f t="shared" si="3"/>
        <v>#DIV/0!</v>
      </c>
      <c r="X39" s="77"/>
    </row>
    <row r="40" spans="1:24" s="9" customFormat="1" ht="9.75" customHeight="1">
      <c r="A40" s="15" t="s">
        <v>22</v>
      </c>
      <c r="B40" s="26" t="s">
        <v>61</v>
      </c>
      <c r="C40" s="26"/>
      <c r="D40" s="15" t="s">
        <v>2</v>
      </c>
      <c r="E40" s="71">
        <f>SUM(E41:E42)</f>
        <v>51</v>
      </c>
      <c r="F40" s="72">
        <f>SUM(F41:F42)</f>
        <v>39.555</v>
      </c>
      <c r="G40" s="72">
        <f>SUM(G41:G42)</f>
        <v>39.097</v>
      </c>
      <c r="H40" s="8">
        <f t="shared" si="0"/>
        <v>98.84211856908102</v>
      </c>
      <c r="I40" s="80">
        <f>SUM(I41:I42)</f>
        <v>51.716</v>
      </c>
      <c r="J40" s="114">
        <f>SUM(J41:J42)</f>
        <v>51</v>
      </c>
      <c r="K40" s="72">
        <f>SUM(K41:K42)</f>
        <v>27.9</v>
      </c>
      <c r="L40" s="72">
        <f>SUM(L41:L42)</f>
        <v>27.442</v>
      </c>
      <c r="M40" s="8">
        <f t="shared" si="1"/>
        <v>98.3584229390681</v>
      </c>
      <c r="N40" s="80">
        <f>SUM(N41:N42)</f>
        <v>40.438</v>
      </c>
      <c r="O40" s="71">
        <f>SUM(O41:O42)</f>
        <v>0</v>
      </c>
      <c r="P40" s="72">
        <f>SUM(P41:P42)</f>
        <v>11.655</v>
      </c>
      <c r="Q40" s="72">
        <f>SUM(Q41:Q42)</f>
        <v>11.655</v>
      </c>
      <c r="R40" s="8">
        <f t="shared" si="2"/>
        <v>100</v>
      </c>
      <c r="S40" s="72">
        <f>SUM(S41:S42)</f>
        <v>11.278</v>
      </c>
      <c r="T40" s="71">
        <f>SUM(T41:T42)</f>
        <v>0</v>
      </c>
      <c r="U40" s="72">
        <f>SUM(U41:U42)</f>
        <v>0</v>
      </c>
      <c r="V40" s="72">
        <f>SUM(V41:V42)</f>
        <v>0</v>
      </c>
      <c r="W40" s="8" t="e">
        <f t="shared" si="3"/>
        <v>#DIV/0!</v>
      </c>
      <c r="X40" s="80">
        <f>SUM(X41:X42)</f>
        <v>0</v>
      </c>
    </row>
    <row r="41" spans="1:24" ht="9.75" customHeight="1">
      <c r="A41" s="57" t="s">
        <v>74</v>
      </c>
      <c r="B41" s="58" t="s">
        <v>34</v>
      </c>
      <c r="C41" s="58" t="s">
        <v>62</v>
      </c>
      <c r="D41" s="57" t="s">
        <v>2</v>
      </c>
      <c r="E41" s="73">
        <f aca="true" t="shared" si="11" ref="E41:G43">SUM(J41,O41)</f>
        <v>15</v>
      </c>
      <c r="F41" s="74">
        <f t="shared" si="11"/>
        <v>26.655</v>
      </c>
      <c r="G41" s="74">
        <f t="shared" si="11"/>
        <v>26.237000000000002</v>
      </c>
      <c r="H41" s="59">
        <f t="shared" si="0"/>
        <v>98.43181391858938</v>
      </c>
      <c r="I41" s="81">
        <f>SUM(N41,S41)</f>
        <v>25.86</v>
      </c>
      <c r="J41" s="108">
        <v>15</v>
      </c>
      <c r="K41" s="74">
        <v>15</v>
      </c>
      <c r="L41" s="74">
        <v>14.582</v>
      </c>
      <c r="M41" s="59">
        <f t="shared" si="1"/>
        <v>97.21333333333334</v>
      </c>
      <c r="N41" s="81">
        <v>14.582</v>
      </c>
      <c r="O41" s="73"/>
      <c r="P41" s="74">
        <v>11.655</v>
      </c>
      <c r="Q41" s="74">
        <v>11.655</v>
      </c>
      <c r="R41" s="59">
        <f t="shared" si="2"/>
        <v>100</v>
      </c>
      <c r="S41" s="74">
        <v>11.278</v>
      </c>
      <c r="T41" s="73"/>
      <c r="U41" s="74"/>
      <c r="V41" s="74"/>
      <c r="W41" s="59" t="e">
        <f t="shared" si="3"/>
        <v>#DIV/0!</v>
      </c>
      <c r="X41" s="81"/>
    </row>
    <row r="42" spans="1:24" ht="9.75" customHeight="1">
      <c r="A42" s="60" t="s">
        <v>75</v>
      </c>
      <c r="B42" s="61"/>
      <c r="C42" s="61" t="s">
        <v>39</v>
      </c>
      <c r="D42" s="60" t="s">
        <v>2</v>
      </c>
      <c r="E42" s="75">
        <f t="shared" si="11"/>
        <v>36</v>
      </c>
      <c r="F42" s="76">
        <f t="shared" si="11"/>
        <v>12.9</v>
      </c>
      <c r="G42" s="76">
        <f t="shared" si="11"/>
        <v>12.86</v>
      </c>
      <c r="H42" s="62">
        <f t="shared" si="0"/>
        <v>99.68992248062015</v>
      </c>
      <c r="I42" s="82">
        <f>SUM(N42,S42)</f>
        <v>25.856</v>
      </c>
      <c r="J42" s="116">
        <v>36</v>
      </c>
      <c r="K42" s="76">
        <v>12.9</v>
      </c>
      <c r="L42" s="76">
        <v>12.86</v>
      </c>
      <c r="M42" s="62">
        <f t="shared" si="1"/>
        <v>99.68992248062015</v>
      </c>
      <c r="N42" s="82">
        <v>25.856</v>
      </c>
      <c r="O42" s="75"/>
      <c r="P42" s="76"/>
      <c r="Q42" s="76"/>
      <c r="R42" s="62" t="e">
        <f t="shared" si="2"/>
        <v>#DIV/0!</v>
      </c>
      <c r="S42" s="76"/>
      <c r="T42" s="75"/>
      <c r="U42" s="76"/>
      <c r="V42" s="76"/>
      <c r="W42" s="62" t="e">
        <f t="shared" si="3"/>
        <v>#DIV/0!</v>
      </c>
      <c r="X42" s="82"/>
    </row>
    <row r="43" spans="1:24" s="9" customFormat="1" ht="9.75" customHeight="1">
      <c r="A43" s="11" t="s">
        <v>23</v>
      </c>
      <c r="B43" s="12" t="s">
        <v>63</v>
      </c>
      <c r="C43" s="12"/>
      <c r="D43" s="11" t="s">
        <v>2</v>
      </c>
      <c r="E43" s="65">
        <f t="shared" si="11"/>
        <v>4.4</v>
      </c>
      <c r="F43" s="66">
        <f t="shared" si="11"/>
        <v>4.4</v>
      </c>
      <c r="G43" s="66">
        <f t="shared" si="11"/>
        <v>4.358</v>
      </c>
      <c r="H43" s="16">
        <f t="shared" si="0"/>
        <v>99.04545454545453</v>
      </c>
      <c r="I43" s="77">
        <f>SUM(N43,S43)</f>
        <v>4.358</v>
      </c>
      <c r="J43" s="112">
        <v>4.4</v>
      </c>
      <c r="K43" s="66">
        <v>4.4</v>
      </c>
      <c r="L43" s="66">
        <v>4.358</v>
      </c>
      <c r="M43" s="16">
        <f t="shared" si="1"/>
        <v>99.04545454545453</v>
      </c>
      <c r="N43" s="77">
        <v>4.358</v>
      </c>
      <c r="O43" s="65"/>
      <c r="P43" s="66"/>
      <c r="Q43" s="66"/>
      <c r="R43" s="16" t="e">
        <f t="shared" si="2"/>
        <v>#DIV/0!</v>
      </c>
      <c r="S43" s="66"/>
      <c r="T43" s="65"/>
      <c r="U43" s="66"/>
      <c r="V43" s="66"/>
      <c r="W43" s="16" t="e">
        <f t="shared" si="3"/>
        <v>#DIV/0!</v>
      </c>
      <c r="X43" s="77"/>
    </row>
    <row r="44" spans="1:24" s="9" customFormat="1" ht="9.75" customHeight="1">
      <c r="A44" s="11" t="s">
        <v>24</v>
      </c>
      <c r="B44" s="12" t="s">
        <v>28</v>
      </c>
      <c r="C44" s="12"/>
      <c r="D44" s="11" t="s">
        <v>2</v>
      </c>
      <c r="E44" s="65">
        <f>SUM(E6-E12)</f>
        <v>9.094947017729282E-13</v>
      </c>
      <c r="F44" s="66">
        <f>SUM(F6-F12)</f>
        <v>9.094947017729282E-13</v>
      </c>
      <c r="G44" s="66">
        <f>SUM(G6-G12)</f>
        <v>184.91399999999976</v>
      </c>
      <c r="H44" s="16">
        <f t="shared" si="0"/>
        <v>20331509313857100</v>
      </c>
      <c r="I44" s="77">
        <f>SUM(I6-I12)</f>
        <v>92.6859999999997</v>
      </c>
      <c r="J44" s="106">
        <f>SUM(J6-J12)</f>
        <v>0</v>
      </c>
      <c r="K44" s="66">
        <f>SUM(K6-K12)</f>
        <v>-2.2737367544323206E-13</v>
      </c>
      <c r="L44" s="66">
        <f>SUM(L6-L12)</f>
        <v>184.914</v>
      </c>
      <c r="M44" s="16">
        <f t="shared" si="1"/>
        <v>-81326037255428500</v>
      </c>
      <c r="N44" s="77">
        <f>SUM(N6-N12)</f>
        <v>92.68599999999992</v>
      </c>
      <c r="O44" s="65">
        <f>SUM(O6-O12)</f>
        <v>0</v>
      </c>
      <c r="P44" s="66">
        <f>SUM(P6-P12)</f>
        <v>0</v>
      </c>
      <c r="Q44" s="66">
        <f>SUM(Q6-Q12)</f>
        <v>0</v>
      </c>
      <c r="R44" s="16" t="e">
        <f t="shared" si="2"/>
        <v>#DIV/0!</v>
      </c>
      <c r="S44" s="66">
        <f>SUM(S6-S12)</f>
        <v>0</v>
      </c>
      <c r="T44" s="65">
        <f>SUM(T6-T12)</f>
        <v>0</v>
      </c>
      <c r="U44" s="66">
        <f>SUM(U6-U12)</f>
        <v>0</v>
      </c>
      <c r="V44" s="66">
        <f>SUM(V6-V12)</f>
        <v>0</v>
      </c>
      <c r="W44" s="16" t="e">
        <f t="shared" si="3"/>
        <v>#DIV/0!</v>
      </c>
      <c r="X44" s="77">
        <f>SUM(X6-X12)</f>
        <v>0</v>
      </c>
    </row>
    <row r="45" spans="1:24" s="31" customFormat="1" ht="9.75" customHeight="1">
      <c r="A45" s="27" t="s">
        <v>25</v>
      </c>
      <c r="B45" s="28" t="s">
        <v>29</v>
      </c>
      <c r="C45" s="28"/>
      <c r="D45" s="27" t="s">
        <v>30</v>
      </c>
      <c r="E45" s="29">
        <v>14277</v>
      </c>
      <c r="F45" s="30">
        <v>14948</v>
      </c>
      <c r="G45" s="30">
        <v>14948</v>
      </c>
      <c r="H45" s="30">
        <f t="shared" si="0"/>
        <v>100</v>
      </c>
      <c r="I45" s="30">
        <v>14758</v>
      </c>
      <c r="J45" s="9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6"/>
    </row>
    <row r="46" spans="1:24" s="31" customFormat="1" ht="9.75" customHeight="1">
      <c r="A46" s="32" t="s">
        <v>26</v>
      </c>
      <c r="B46" s="33" t="s">
        <v>77</v>
      </c>
      <c r="C46" s="33"/>
      <c r="D46" s="32" t="s">
        <v>31</v>
      </c>
      <c r="E46" s="34">
        <v>13.88</v>
      </c>
      <c r="F46" s="35">
        <v>15.47</v>
      </c>
      <c r="G46" s="35">
        <v>15.47</v>
      </c>
      <c r="H46" s="35">
        <f t="shared" si="0"/>
        <v>100</v>
      </c>
      <c r="I46" s="35">
        <v>17.23</v>
      </c>
      <c r="J46" s="96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6"/>
    </row>
    <row r="47" spans="1:24" s="31" customFormat="1" ht="9.75" customHeight="1">
      <c r="A47" s="36" t="s">
        <v>27</v>
      </c>
      <c r="B47" s="37" t="s">
        <v>32</v>
      </c>
      <c r="C47" s="37"/>
      <c r="D47" s="36" t="s">
        <v>31</v>
      </c>
      <c r="E47" s="38">
        <v>17</v>
      </c>
      <c r="F47" s="39">
        <v>17</v>
      </c>
      <c r="G47" s="39">
        <v>17</v>
      </c>
      <c r="H47" s="39">
        <f t="shared" si="0"/>
        <v>100</v>
      </c>
      <c r="I47" s="39">
        <v>23.67</v>
      </c>
      <c r="J47" s="9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8"/>
    </row>
  </sheetData>
  <mergeCells count="20">
    <mergeCell ref="J4:J5"/>
    <mergeCell ref="K4:M4"/>
    <mergeCell ref="N4:N5"/>
    <mergeCell ref="A3:A5"/>
    <mergeCell ref="B3:C5"/>
    <mergeCell ref="D3:D5"/>
    <mergeCell ref="E4:E5"/>
    <mergeCell ref="E3:I3"/>
    <mergeCell ref="F4:H4"/>
    <mergeCell ref="I4:I5"/>
    <mergeCell ref="A1:X1"/>
    <mergeCell ref="T4:T5"/>
    <mergeCell ref="U4:W4"/>
    <mergeCell ref="X4:X5"/>
    <mergeCell ref="T3:X3"/>
    <mergeCell ref="O4:O5"/>
    <mergeCell ref="P4:R4"/>
    <mergeCell ref="S4:S5"/>
    <mergeCell ref="O3:S3"/>
    <mergeCell ref="J3:N3"/>
  </mergeCells>
  <printOptions horizontalCentered="1" verticalCentered="1"/>
  <pageMargins left="0.5905511811023623" right="0.5905511811023623" top="0.7874015748031497" bottom="0.7874015748031497" header="0.5118110236220472" footer="0.5118110236220472"/>
  <pageSetup firstPageNumber="73" useFirstPageNumber="1" horizontalDpi="300" verticalDpi="300" orientation="landscape" paperSize="9" r:id="rId1"/>
  <headerFooter alignWithMargins="0">
    <oddHeader>&amp;C&amp;"Times New Roman,Tučné"&amp;8&amp;UFinanční a hmotné ukazatele příspěvkových organizací zřízených městem Prostějovem pro rok 2006</oddHeader>
    <oddFooter>&amp;C&amp;8Stránka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1111131111">
    <tabColor indexed="14"/>
  </sheetPr>
  <dimension ref="A1:X47"/>
  <sheetViews>
    <sheetView zoomScale="120" zoomScaleNormal="120" workbookViewId="0" topLeftCell="A1">
      <selection activeCell="A1" sqref="A1:X1"/>
    </sheetView>
  </sheetViews>
  <sheetFormatPr defaultColWidth="10" defaultRowHeight="8.25"/>
  <cols>
    <col min="1" max="1" width="5.5" style="2" customWidth="1"/>
    <col min="2" max="2" width="6.5" style="0" customWidth="1"/>
    <col min="3" max="3" width="29.25" style="0" bestFit="1" customWidth="1"/>
    <col min="4" max="4" width="8.5" style="0" customWidth="1"/>
    <col min="5" max="7" width="11" style="0" customWidth="1"/>
    <col min="8" max="8" width="8.75" style="0" customWidth="1"/>
    <col min="9" max="12" width="11" style="0" customWidth="1"/>
    <col min="13" max="13" width="8.75" style="0" customWidth="1"/>
    <col min="14" max="17" width="11" style="0" customWidth="1"/>
    <col min="18" max="18" width="8.75" style="0" customWidth="1"/>
    <col min="19" max="22" width="11" style="0" customWidth="1"/>
    <col min="23" max="23" width="8.75" style="0" customWidth="1"/>
    <col min="24" max="24" width="11" style="0" customWidth="1"/>
    <col min="25" max="16384" width="6.5" style="0" customWidth="1"/>
  </cols>
  <sheetData>
    <row r="1" spans="1:24" s="49" customFormat="1" ht="15.75">
      <c r="A1" s="198" t="s">
        <v>99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3" spans="1:24" s="41" customFormat="1" ht="9.75" customHeight="1">
      <c r="A3" s="201" t="s">
        <v>94</v>
      </c>
      <c r="B3" s="204" t="s">
        <v>92</v>
      </c>
      <c r="C3" s="205"/>
      <c r="D3" s="201" t="s">
        <v>93</v>
      </c>
      <c r="E3" s="200" t="s">
        <v>79</v>
      </c>
      <c r="F3" s="200"/>
      <c r="G3" s="200"/>
      <c r="H3" s="200"/>
      <c r="I3" s="200"/>
      <c r="J3" s="200" t="s">
        <v>87</v>
      </c>
      <c r="K3" s="200"/>
      <c r="L3" s="200"/>
      <c r="M3" s="200"/>
      <c r="N3" s="200"/>
      <c r="O3" s="200" t="s">
        <v>88</v>
      </c>
      <c r="P3" s="200"/>
      <c r="Q3" s="200"/>
      <c r="R3" s="200"/>
      <c r="S3" s="200"/>
      <c r="T3" s="200" t="s">
        <v>86</v>
      </c>
      <c r="U3" s="200"/>
      <c r="V3" s="200"/>
      <c r="W3" s="200"/>
      <c r="X3" s="200"/>
    </row>
    <row r="4" spans="1:24" s="41" customFormat="1" ht="9.75" customHeight="1">
      <c r="A4" s="202"/>
      <c r="B4" s="206"/>
      <c r="C4" s="206"/>
      <c r="D4" s="202"/>
      <c r="E4" s="199" t="s">
        <v>91</v>
      </c>
      <c r="F4" s="200" t="s">
        <v>107</v>
      </c>
      <c r="G4" s="200"/>
      <c r="H4" s="200"/>
      <c r="I4" s="199" t="s">
        <v>108</v>
      </c>
      <c r="J4" s="199" t="s">
        <v>91</v>
      </c>
      <c r="K4" s="200" t="s">
        <v>107</v>
      </c>
      <c r="L4" s="200"/>
      <c r="M4" s="200"/>
      <c r="N4" s="199" t="s">
        <v>108</v>
      </c>
      <c r="O4" s="199" t="s">
        <v>91</v>
      </c>
      <c r="P4" s="200" t="s">
        <v>107</v>
      </c>
      <c r="Q4" s="200"/>
      <c r="R4" s="200"/>
      <c r="S4" s="199" t="s">
        <v>108</v>
      </c>
      <c r="T4" s="199" t="s">
        <v>91</v>
      </c>
      <c r="U4" s="200" t="s">
        <v>107</v>
      </c>
      <c r="V4" s="200"/>
      <c r="W4" s="200"/>
      <c r="X4" s="199" t="s">
        <v>108</v>
      </c>
    </row>
    <row r="5" spans="1:24" s="41" customFormat="1" ht="9.75" customHeight="1">
      <c r="A5" s="203"/>
      <c r="B5" s="207"/>
      <c r="C5" s="207"/>
      <c r="D5" s="203"/>
      <c r="E5" s="200"/>
      <c r="F5" s="40" t="s">
        <v>80</v>
      </c>
      <c r="G5" s="40" t="s">
        <v>81</v>
      </c>
      <c r="H5" s="40" t="s">
        <v>82</v>
      </c>
      <c r="I5" s="200"/>
      <c r="J5" s="200"/>
      <c r="K5" s="40" t="s">
        <v>80</v>
      </c>
      <c r="L5" s="40" t="s">
        <v>81</v>
      </c>
      <c r="M5" s="40" t="s">
        <v>82</v>
      </c>
      <c r="N5" s="200"/>
      <c r="O5" s="200"/>
      <c r="P5" s="40" t="s">
        <v>80</v>
      </c>
      <c r="Q5" s="40" t="s">
        <v>81</v>
      </c>
      <c r="R5" s="40" t="s">
        <v>82</v>
      </c>
      <c r="S5" s="200"/>
      <c r="T5" s="200"/>
      <c r="U5" s="40" t="s">
        <v>80</v>
      </c>
      <c r="V5" s="40" t="s">
        <v>81</v>
      </c>
      <c r="W5" s="40" t="s">
        <v>82</v>
      </c>
      <c r="X5" s="200"/>
    </row>
    <row r="6" spans="1:24" s="19" customFormat="1" ht="9.75" customHeight="1">
      <c r="A6" s="11" t="s">
        <v>0</v>
      </c>
      <c r="B6" s="12" t="s">
        <v>1</v>
      </c>
      <c r="C6" s="12"/>
      <c r="D6" s="11" t="s">
        <v>2</v>
      </c>
      <c r="E6" s="65">
        <f>SUM(E7,E10)</f>
        <v>21832.739999999998</v>
      </c>
      <c r="F6" s="66">
        <f>SUM(F7,F10)</f>
        <v>23213.16</v>
      </c>
      <c r="G6" s="66">
        <f>SUM(G7,G10)</f>
        <v>23171.828</v>
      </c>
      <c r="H6" s="16">
        <f aca="true" t="shared" si="0" ref="H6:H47">G6/F6*100</f>
        <v>99.82194582728073</v>
      </c>
      <c r="I6" s="77">
        <f>SUM(I7,I10)</f>
        <v>21221.214</v>
      </c>
      <c r="J6" s="106">
        <f>SUM(J7,J10)</f>
        <v>5744.280000000001</v>
      </c>
      <c r="K6" s="107">
        <f>SUM(K7,K10)</f>
        <v>6600.28</v>
      </c>
      <c r="L6" s="66">
        <f>SUM(L7,L10)</f>
        <v>6558.948</v>
      </c>
      <c r="M6" s="16">
        <f aca="true" t="shared" si="1" ref="M6:M44">L6/K6*100</f>
        <v>99.37378414249093</v>
      </c>
      <c r="N6" s="66">
        <f>SUM(N7,N10)</f>
        <v>6237.839</v>
      </c>
      <c r="O6" s="65">
        <f>SUM(O7,O10)</f>
        <v>16088.46</v>
      </c>
      <c r="P6" s="66">
        <f>SUM(P7,P10)</f>
        <v>16612.88</v>
      </c>
      <c r="Q6" s="66">
        <f>SUM(Q7,Q10)</f>
        <v>16612.88</v>
      </c>
      <c r="R6" s="16">
        <f aca="true" t="shared" si="2" ref="R6:R44">Q6/P6*100</f>
        <v>100</v>
      </c>
      <c r="S6" s="66">
        <f>SUM(S7,S10)</f>
        <v>14983.375</v>
      </c>
      <c r="T6" s="65">
        <f>SUM(T7,T10)</f>
        <v>0</v>
      </c>
      <c r="U6" s="66">
        <f>SUM(U7,U10)</f>
        <v>0</v>
      </c>
      <c r="V6" s="66">
        <f>SUM(V7,V10)</f>
        <v>0</v>
      </c>
      <c r="W6" s="16" t="e">
        <f aca="true" t="shared" si="3" ref="W6:W44">V6/U6*100</f>
        <v>#DIV/0!</v>
      </c>
      <c r="X6" s="77">
        <f>SUM(X7,X10)</f>
        <v>0</v>
      </c>
    </row>
    <row r="7" spans="1:24" s="19" customFormat="1" ht="9.75" customHeight="1">
      <c r="A7" s="11" t="s">
        <v>3</v>
      </c>
      <c r="B7" s="12" t="s">
        <v>76</v>
      </c>
      <c r="C7" s="12"/>
      <c r="D7" s="11" t="s">
        <v>2</v>
      </c>
      <c r="E7" s="65">
        <f>SUM(E8,E9)</f>
        <v>1844</v>
      </c>
      <c r="F7" s="66">
        <f>SUM(F8,F9)</f>
        <v>2094</v>
      </c>
      <c r="G7" s="66">
        <f>SUM(G8,G9)</f>
        <v>2052.668</v>
      </c>
      <c r="H7" s="16">
        <f t="shared" si="0"/>
        <v>98.02617000955111</v>
      </c>
      <c r="I7" s="77">
        <f>SUM(I8,I9)</f>
        <v>2127.559</v>
      </c>
      <c r="J7" s="102">
        <f>SUM(J8,J9)</f>
        <v>1844</v>
      </c>
      <c r="K7" s="123">
        <f>SUM(K8,K9)</f>
        <v>2094</v>
      </c>
      <c r="L7" s="66">
        <f>SUM(L8,L9)</f>
        <v>2052.668</v>
      </c>
      <c r="M7" s="16">
        <f t="shared" si="1"/>
        <v>98.02617000955111</v>
      </c>
      <c r="N7" s="66">
        <f>SUM(N8,N9)</f>
        <v>2127.559</v>
      </c>
      <c r="O7" s="65">
        <f>SUM(O8,O9)</f>
        <v>0</v>
      </c>
      <c r="P7" s="66">
        <f>SUM(P8,P9)</f>
        <v>0</v>
      </c>
      <c r="Q7" s="66">
        <f>SUM(Q8,Q9)</f>
        <v>0</v>
      </c>
      <c r="R7" s="16" t="e">
        <f t="shared" si="2"/>
        <v>#DIV/0!</v>
      </c>
      <c r="S7" s="66">
        <f>SUM(S8,S9)</f>
        <v>0</v>
      </c>
      <c r="T7" s="65">
        <f>SUM(T8,T9)</f>
        <v>0</v>
      </c>
      <c r="U7" s="66">
        <f>SUM(U8,U9)</f>
        <v>0</v>
      </c>
      <c r="V7" s="66">
        <f>SUM(V8,V9)</f>
        <v>0</v>
      </c>
      <c r="W7" s="16" t="e">
        <f t="shared" si="3"/>
        <v>#DIV/0!</v>
      </c>
      <c r="X7" s="77">
        <f>SUM(X8,X9)</f>
        <v>0</v>
      </c>
    </row>
    <row r="8" spans="1:24" ht="9.75" customHeight="1">
      <c r="A8" s="21" t="s">
        <v>64</v>
      </c>
      <c r="B8" s="4" t="s">
        <v>5</v>
      </c>
      <c r="C8" s="4"/>
      <c r="D8" s="21" t="s">
        <v>2</v>
      </c>
      <c r="E8" s="83">
        <f aca="true" t="shared" si="4" ref="E8:G11">SUM(J8,O8)</f>
        <v>1842</v>
      </c>
      <c r="F8" s="84">
        <f t="shared" si="4"/>
        <v>2089.77</v>
      </c>
      <c r="G8" s="84">
        <f t="shared" si="4"/>
        <v>2046.509</v>
      </c>
      <c r="H8" s="10">
        <f t="shared" si="0"/>
        <v>97.92986788019734</v>
      </c>
      <c r="I8" s="91">
        <f>SUM(N8,S8)</f>
        <v>1978.905</v>
      </c>
      <c r="J8" s="122">
        <v>1842</v>
      </c>
      <c r="K8" s="124">
        <v>2089.77</v>
      </c>
      <c r="L8" s="84">
        <v>2046.509</v>
      </c>
      <c r="M8" s="10">
        <f t="shared" si="1"/>
        <v>97.92986788019734</v>
      </c>
      <c r="N8" s="84">
        <v>1978.905</v>
      </c>
      <c r="O8" s="83"/>
      <c r="P8" s="84"/>
      <c r="Q8" s="84"/>
      <c r="R8" s="10" t="e">
        <f t="shared" si="2"/>
        <v>#DIV/0!</v>
      </c>
      <c r="S8" s="84"/>
      <c r="T8" s="83"/>
      <c r="U8" s="84"/>
      <c r="V8" s="84"/>
      <c r="W8" s="10" t="e">
        <f t="shared" si="3"/>
        <v>#DIV/0!</v>
      </c>
      <c r="X8" s="91"/>
    </row>
    <row r="9" spans="1:24" ht="9.75" customHeight="1">
      <c r="A9" s="22" t="s">
        <v>65</v>
      </c>
      <c r="B9" s="13" t="s">
        <v>7</v>
      </c>
      <c r="C9" s="13"/>
      <c r="D9" s="22" t="s">
        <v>2</v>
      </c>
      <c r="E9" s="85">
        <f t="shared" si="4"/>
        <v>2</v>
      </c>
      <c r="F9" s="86">
        <f t="shared" si="4"/>
        <v>4.23</v>
      </c>
      <c r="G9" s="86">
        <f t="shared" si="4"/>
        <v>6.159</v>
      </c>
      <c r="H9" s="6">
        <f t="shared" si="0"/>
        <v>145.6028368794326</v>
      </c>
      <c r="I9" s="92">
        <f>SUM(N9,S9)</f>
        <v>148.654</v>
      </c>
      <c r="J9" s="108">
        <v>2</v>
      </c>
      <c r="K9" s="109">
        <v>4.23</v>
      </c>
      <c r="L9" s="86">
        <v>6.159</v>
      </c>
      <c r="M9" s="6">
        <f t="shared" si="1"/>
        <v>145.6028368794326</v>
      </c>
      <c r="N9" s="86">
        <v>148.654</v>
      </c>
      <c r="O9" s="85"/>
      <c r="P9" s="86"/>
      <c r="Q9" s="86"/>
      <c r="R9" s="6" t="e">
        <f t="shared" si="2"/>
        <v>#DIV/0!</v>
      </c>
      <c r="S9" s="86"/>
      <c r="T9" s="85"/>
      <c r="U9" s="86"/>
      <c r="V9" s="86"/>
      <c r="W9" s="6" t="e">
        <f t="shared" si="3"/>
        <v>#DIV/0!</v>
      </c>
      <c r="X9" s="92"/>
    </row>
    <row r="10" spans="1:24" s="9" customFormat="1" ht="9.75" customHeight="1">
      <c r="A10" s="11" t="s">
        <v>4</v>
      </c>
      <c r="B10" s="18" t="s">
        <v>9</v>
      </c>
      <c r="C10" s="17"/>
      <c r="D10" s="11" t="s">
        <v>2</v>
      </c>
      <c r="E10" s="65">
        <f t="shared" si="4"/>
        <v>19988.739999999998</v>
      </c>
      <c r="F10" s="66">
        <f t="shared" si="4"/>
        <v>21119.16</v>
      </c>
      <c r="G10" s="66">
        <f t="shared" si="4"/>
        <v>21119.16</v>
      </c>
      <c r="H10" s="16">
        <f t="shared" si="0"/>
        <v>100</v>
      </c>
      <c r="I10" s="77">
        <f>SUM(N10,S10)</f>
        <v>19093.655</v>
      </c>
      <c r="J10" s="110">
        <v>3900.28</v>
      </c>
      <c r="K10" s="111">
        <v>4506.28</v>
      </c>
      <c r="L10" s="66">
        <v>4506.28</v>
      </c>
      <c r="M10" s="16">
        <f t="shared" si="1"/>
        <v>100</v>
      </c>
      <c r="N10" s="66">
        <v>4110.28</v>
      </c>
      <c r="O10" s="65">
        <v>16088.46</v>
      </c>
      <c r="P10" s="66">
        <v>16612.88</v>
      </c>
      <c r="Q10" s="66">
        <v>16612.88</v>
      </c>
      <c r="R10" s="16">
        <f t="shared" si="2"/>
        <v>100</v>
      </c>
      <c r="S10" s="66">
        <v>14983.375</v>
      </c>
      <c r="T10" s="65"/>
      <c r="U10" s="66"/>
      <c r="V10" s="66"/>
      <c r="W10" s="16" t="e">
        <f t="shared" si="3"/>
        <v>#DIV/0!</v>
      </c>
      <c r="X10" s="77"/>
    </row>
    <row r="11" spans="1:24" s="9" customFormat="1" ht="9.75" customHeight="1">
      <c r="A11" s="11" t="s">
        <v>6</v>
      </c>
      <c r="B11" s="18" t="s">
        <v>11</v>
      </c>
      <c r="C11" s="17"/>
      <c r="D11" s="11" t="s">
        <v>2</v>
      </c>
      <c r="E11" s="65">
        <f t="shared" si="4"/>
        <v>0</v>
      </c>
      <c r="F11" s="66">
        <f t="shared" si="4"/>
        <v>0</v>
      </c>
      <c r="G11" s="66">
        <f t="shared" si="4"/>
        <v>0</v>
      </c>
      <c r="H11" s="16" t="e">
        <f t="shared" si="0"/>
        <v>#DIV/0!</v>
      </c>
      <c r="I11" s="77">
        <f>SUM(N11,S11)</f>
        <v>80</v>
      </c>
      <c r="J11" s="112"/>
      <c r="K11" s="113"/>
      <c r="L11" s="66"/>
      <c r="M11" s="16" t="e">
        <f t="shared" si="1"/>
        <v>#DIV/0!</v>
      </c>
      <c r="N11" s="66"/>
      <c r="O11" s="65"/>
      <c r="P11" s="66"/>
      <c r="Q11" s="66"/>
      <c r="R11" s="16" t="e">
        <f t="shared" si="2"/>
        <v>#DIV/0!</v>
      </c>
      <c r="S11" s="66">
        <v>80</v>
      </c>
      <c r="T11" s="65"/>
      <c r="U11" s="66"/>
      <c r="V11" s="66"/>
      <c r="W11" s="16" t="e">
        <f t="shared" si="3"/>
        <v>#DIV/0!</v>
      </c>
      <c r="X11" s="77"/>
    </row>
    <row r="12" spans="1:24" s="9" customFormat="1" ht="9.75" customHeight="1">
      <c r="A12" s="11" t="s">
        <v>8</v>
      </c>
      <c r="B12" s="18" t="s">
        <v>13</v>
      </c>
      <c r="C12" s="17"/>
      <c r="D12" s="11" t="s">
        <v>2</v>
      </c>
      <c r="E12" s="65">
        <f>SUM(E13,E17,E23,E27,E31,E32,E36,E37,E38,E39,E40,E43)</f>
        <v>21832.739999999998</v>
      </c>
      <c r="F12" s="66">
        <f>SUM(F13,F17,F23,F27,F31,F32,F36,F37,F38,F39,F40,F43)</f>
        <v>23213.160000000003</v>
      </c>
      <c r="G12" s="66">
        <f>SUM(G13,G17,G23,G27,G31,G32,G36,G37,G38,G39,G40,G43)</f>
        <v>22879.375000000004</v>
      </c>
      <c r="H12" s="16">
        <f t="shared" si="0"/>
        <v>98.56208719536677</v>
      </c>
      <c r="I12" s="77">
        <f>SUM(I13,I17,I23,I27,I31,I32,I36,I37,I38,I39,I40,I43)</f>
        <v>21149.213</v>
      </c>
      <c r="J12" s="106">
        <f>SUM(J13,J17,J23,J27,J31,J32,J36,J37,J38,J39,J40,J43)</f>
        <v>5744.280000000001</v>
      </c>
      <c r="K12" s="107">
        <f>SUM(K13,K17,K23,K27,K31,K32,K36,K37,K38,K39,K40,K43)</f>
        <v>6600.28</v>
      </c>
      <c r="L12" s="66">
        <f>SUM(L13,L17,L23,L27,L31,L32,L36,L37,L38,L39,L40,L43)</f>
        <v>6266.494999999999</v>
      </c>
      <c r="M12" s="16">
        <f t="shared" si="1"/>
        <v>94.94286606022774</v>
      </c>
      <c r="N12" s="66">
        <f>SUM(N13,N17,N23,N27,N31,N32,N36,N37,N38,N39,N40,N43)</f>
        <v>6165.838000000001</v>
      </c>
      <c r="O12" s="65">
        <f>SUM(O13,O17,O23,O27,O31,O32,O36,O37,O38,O39,O40,O43)</f>
        <v>16088.46</v>
      </c>
      <c r="P12" s="66">
        <f>SUM(P13,P17,P23,P27,P31,P32,P36,P37,P38,P39,P40,P43)</f>
        <v>16612.88</v>
      </c>
      <c r="Q12" s="66">
        <f>SUM(Q13,Q17,Q23,Q27,Q31,Q32,Q36,Q37,Q38,Q39,Q40,Q43)</f>
        <v>16612.88</v>
      </c>
      <c r="R12" s="16">
        <f t="shared" si="2"/>
        <v>100</v>
      </c>
      <c r="S12" s="66">
        <f>SUM(S13,S17,S23,S27,S31,S32,S36,S37,S38,S39,S40,S43)</f>
        <v>14983.375</v>
      </c>
      <c r="T12" s="65">
        <f>SUM(T13,T17,T23,T27,T31,T32,T36,T37,T38,T39,T40,T43)</f>
        <v>0</v>
      </c>
      <c r="U12" s="66">
        <f>SUM(U13,U17,U23,U27,U31,U32,U36,U37,U38,U39,U40,U43)</f>
        <v>0</v>
      </c>
      <c r="V12" s="66">
        <f>SUM(V13,V17,V23,V27,V31,V32,V36,V37,V38,V39,V40,V43)</f>
        <v>0</v>
      </c>
      <c r="W12" s="16" t="e">
        <f t="shared" si="3"/>
        <v>#DIV/0!</v>
      </c>
      <c r="X12" s="77">
        <f>SUM(X13,X17,X23,X27,X31,X32,X36,X37,X38,X39,X40,X43)</f>
        <v>0</v>
      </c>
    </row>
    <row r="13" spans="1:24" s="9" customFormat="1" ht="9.75" customHeight="1">
      <c r="A13" s="15" t="s">
        <v>10</v>
      </c>
      <c r="B13" s="20" t="s">
        <v>33</v>
      </c>
      <c r="C13" s="25"/>
      <c r="D13" s="15" t="s">
        <v>2</v>
      </c>
      <c r="E13" s="71">
        <f>SUM(E14:E16)</f>
        <v>2361.042</v>
      </c>
      <c r="F13" s="72">
        <f>SUM(F14:F16)</f>
        <v>2420.786</v>
      </c>
      <c r="G13" s="72">
        <f>SUM(G14:G16)</f>
        <v>2389.045</v>
      </c>
      <c r="H13" s="8">
        <f t="shared" si="0"/>
        <v>98.68881429420031</v>
      </c>
      <c r="I13" s="80">
        <f>SUM(I14:I16)</f>
        <v>2440.7439999999997</v>
      </c>
      <c r="J13" s="114">
        <f>SUM(J14:J16)</f>
        <v>2027.242</v>
      </c>
      <c r="K13" s="115">
        <f>SUM(K14:K16)</f>
        <v>2131.064</v>
      </c>
      <c r="L13" s="72">
        <f>SUM(L14:L16)</f>
        <v>2099.323</v>
      </c>
      <c r="M13" s="8">
        <f t="shared" si="1"/>
        <v>98.5105562291888</v>
      </c>
      <c r="N13" s="72">
        <f>SUM(N14:N16)</f>
        <v>2148.678</v>
      </c>
      <c r="O13" s="71">
        <f>SUM(O14:O16)</f>
        <v>333.8</v>
      </c>
      <c r="P13" s="72">
        <f>SUM(P14:P16)</f>
        <v>289.722</v>
      </c>
      <c r="Q13" s="72">
        <f>SUM(Q14:Q16)</f>
        <v>289.722</v>
      </c>
      <c r="R13" s="8">
        <f t="shared" si="2"/>
        <v>100</v>
      </c>
      <c r="S13" s="72">
        <f>SUM(S14:S16)</f>
        <v>292.066</v>
      </c>
      <c r="T13" s="71">
        <f>SUM(T14:T16)</f>
        <v>0</v>
      </c>
      <c r="U13" s="72">
        <f>SUM(U14:U16)</f>
        <v>0</v>
      </c>
      <c r="V13" s="72">
        <f>SUM(V14:V16)</f>
        <v>0</v>
      </c>
      <c r="W13" s="8" t="e">
        <f t="shared" si="3"/>
        <v>#DIV/0!</v>
      </c>
      <c r="X13" s="80">
        <f>SUM(X14:X16)</f>
        <v>0</v>
      </c>
    </row>
    <row r="14" spans="1:24" ht="9.75" customHeight="1">
      <c r="A14" s="21" t="s">
        <v>66</v>
      </c>
      <c r="B14" s="4" t="s">
        <v>34</v>
      </c>
      <c r="C14" s="4" t="s">
        <v>35</v>
      </c>
      <c r="D14" s="21" t="s">
        <v>2</v>
      </c>
      <c r="E14" s="83">
        <f aca="true" t="shared" si="5" ref="E14:G16">SUM(J14,O14)</f>
        <v>0</v>
      </c>
      <c r="F14" s="84">
        <f t="shared" si="5"/>
        <v>267.071</v>
      </c>
      <c r="G14" s="84">
        <f t="shared" si="5"/>
        <v>267.001</v>
      </c>
      <c r="H14" s="10">
        <f t="shared" si="0"/>
        <v>99.97378974130473</v>
      </c>
      <c r="I14" s="91">
        <f>SUM(N14,S14)</f>
        <v>271.339</v>
      </c>
      <c r="J14" s="108"/>
      <c r="K14" s="109">
        <v>155.516</v>
      </c>
      <c r="L14" s="84">
        <v>155.446</v>
      </c>
      <c r="M14" s="10">
        <f t="shared" si="1"/>
        <v>99.95498855423237</v>
      </c>
      <c r="N14" s="84">
        <v>271.339</v>
      </c>
      <c r="O14" s="83"/>
      <c r="P14" s="84">
        <v>111.555</v>
      </c>
      <c r="Q14" s="84">
        <v>111.555</v>
      </c>
      <c r="R14" s="10">
        <f t="shared" si="2"/>
        <v>100</v>
      </c>
      <c r="S14" s="84"/>
      <c r="T14" s="83"/>
      <c r="U14" s="84"/>
      <c r="V14" s="84"/>
      <c r="W14" s="10" t="e">
        <f t="shared" si="3"/>
        <v>#DIV/0!</v>
      </c>
      <c r="X14" s="91"/>
    </row>
    <row r="15" spans="1:24" ht="9.75" customHeight="1">
      <c r="A15" s="23" t="s">
        <v>67</v>
      </c>
      <c r="B15" s="5"/>
      <c r="C15" s="5" t="s">
        <v>38</v>
      </c>
      <c r="D15" s="23" t="s">
        <v>2</v>
      </c>
      <c r="E15" s="87">
        <f t="shared" si="5"/>
        <v>0</v>
      </c>
      <c r="F15" s="88">
        <f t="shared" si="5"/>
        <v>133.466</v>
      </c>
      <c r="G15" s="88">
        <f t="shared" si="5"/>
        <v>124.54599999999999</v>
      </c>
      <c r="H15" s="3">
        <f t="shared" si="0"/>
        <v>93.31664993331634</v>
      </c>
      <c r="I15" s="93">
        <f>SUM(N15,S15)</f>
        <v>58.52</v>
      </c>
      <c r="J15" s="108"/>
      <c r="K15" s="109">
        <v>115.383</v>
      </c>
      <c r="L15" s="88">
        <v>106.463</v>
      </c>
      <c r="M15" s="3">
        <f t="shared" si="1"/>
        <v>92.26922510248477</v>
      </c>
      <c r="N15" s="88">
        <v>58.52</v>
      </c>
      <c r="O15" s="87"/>
      <c r="P15" s="88">
        <v>18.083</v>
      </c>
      <c r="Q15" s="88">
        <v>18.083</v>
      </c>
      <c r="R15" s="3">
        <f t="shared" si="2"/>
        <v>100</v>
      </c>
      <c r="S15" s="88"/>
      <c r="T15" s="87"/>
      <c r="U15" s="88"/>
      <c r="V15" s="88"/>
      <c r="W15" s="3" t="e">
        <f t="shared" si="3"/>
        <v>#DIV/0!</v>
      </c>
      <c r="X15" s="93"/>
    </row>
    <row r="16" spans="1:24" ht="9.75" customHeight="1">
      <c r="A16" s="24" t="s">
        <v>68</v>
      </c>
      <c r="B16" s="14"/>
      <c r="C16" s="14" t="s">
        <v>39</v>
      </c>
      <c r="D16" s="24" t="s">
        <v>2</v>
      </c>
      <c r="E16" s="89">
        <f t="shared" si="5"/>
        <v>2361.042</v>
      </c>
      <c r="F16" s="90">
        <f t="shared" si="5"/>
        <v>2020.249</v>
      </c>
      <c r="G16" s="90">
        <f t="shared" si="5"/>
        <v>1997.498</v>
      </c>
      <c r="H16" s="7">
        <f t="shared" si="0"/>
        <v>98.87385168857898</v>
      </c>
      <c r="I16" s="94">
        <f>SUM(N16,S16)</f>
        <v>2110.8849999999998</v>
      </c>
      <c r="J16" s="116">
        <v>2027.242</v>
      </c>
      <c r="K16" s="117">
        <v>1860.165</v>
      </c>
      <c r="L16" s="90">
        <v>1837.414</v>
      </c>
      <c r="M16" s="7">
        <f t="shared" si="1"/>
        <v>98.77693645456182</v>
      </c>
      <c r="N16" s="90">
        <v>1818.819</v>
      </c>
      <c r="O16" s="89">
        <v>333.8</v>
      </c>
      <c r="P16" s="90">
        <v>160.084</v>
      </c>
      <c r="Q16" s="90">
        <v>160.084</v>
      </c>
      <c r="R16" s="7">
        <f t="shared" si="2"/>
        <v>100</v>
      </c>
      <c r="S16" s="90">
        <v>292.066</v>
      </c>
      <c r="T16" s="89"/>
      <c r="U16" s="90"/>
      <c r="V16" s="90"/>
      <c r="W16" s="7" t="e">
        <f t="shared" si="3"/>
        <v>#DIV/0!</v>
      </c>
      <c r="X16" s="94"/>
    </row>
    <row r="17" spans="1:24" s="9" customFormat="1" ht="9.75" customHeight="1">
      <c r="A17" s="15" t="s">
        <v>12</v>
      </c>
      <c r="B17" s="26" t="s">
        <v>49</v>
      </c>
      <c r="C17" s="26"/>
      <c r="D17" s="15" t="s">
        <v>2</v>
      </c>
      <c r="E17" s="71">
        <f>SUM(E18:E22)</f>
        <v>2003</v>
      </c>
      <c r="F17" s="72">
        <f>SUM(F18:F22)</f>
        <v>2303</v>
      </c>
      <c r="G17" s="72">
        <f>SUM(G18:G22)</f>
        <v>2085.769</v>
      </c>
      <c r="H17" s="8">
        <f t="shared" si="0"/>
        <v>90.5674772036474</v>
      </c>
      <c r="I17" s="80">
        <f>SUM(I18:I22)</f>
        <v>1998.9189999999999</v>
      </c>
      <c r="J17" s="114">
        <f>SUM(J18:J22)</f>
        <v>2003</v>
      </c>
      <c r="K17" s="115">
        <f>SUM(K18:K22)</f>
        <v>2303</v>
      </c>
      <c r="L17" s="72">
        <f>SUM(L18:L22)</f>
        <v>2085.769</v>
      </c>
      <c r="M17" s="8">
        <f t="shared" si="1"/>
        <v>90.5674772036474</v>
      </c>
      <c r="N17" s="72">
        <f>SUM(N18:N22)</f>
        <v>1998.9189999999999</v>
      </c>
      <c r="O17" s="71">
        <f>SUM(O18:O22)</f>
        <v>0</v>
      </c>
      <c r="P17" s="72">
        <f>SUM(P18:P22)</f>
        <v>0</v>
      </c>
      <c r="Q17" s="72">
        <f>SUM(Q18:Q22)</f>
        <v>0</v>
      </c>
      <c r="R17" s="8" t="e">
        <f t="shared" si="2"/>
        <v>#DIV/0!</v>
      </c>
      <c r="S17" s="72">
        <f>SUM(S18:S22)</f>
        <v>0</v>
      </c>
      <c r="T17" s="71">
        <f>SUM(T18:T22)</f>
        <v>0</v>
      </c>
      <c r="U17" s="72">
        <f>SUM(U18:U22)</f>
        <v>0</v>
      </c>
      <c r="V17" s="72">
        <f>SUM(V18:V22)</f>
        <v>0</v>
      </c>
      <c r="W17" s="8" t="e">
        <f t="shared" si="3"/>
        <v>#DIV/0!</v>
      </c>
      <c r="X17" s="80">
        <f>SUM(X18:X22)</f>
        <v>0</v>
      </c>
    </row>
    <row r="18" spans="1:24" ht="9.75" customHeight="1">
      <c r="A18" s="23" t="s">
        <v>69</v>
      </c>
      <c r="B18" s="5" t="s">
        <v>34</v>
      </c>
      <c r="C18" s="5" t="s">
        <v>44</v>
      </c>
      <c r="D18" s="23" t="s">
        <v>2</v>
      </c>
      <c r="E18" s="87">
        <f aca="true" t="shared" si="6" ref="E18:G22">SUM(J18,O18)</f>
        <v>460</v>
      </c>
      <c r="F18" s="88">
        <f t="shared" si="6"/>
        <v>390.56</v>
      </c>
      <c r="G18" s="88">
        <f t="shared" si="6"/>
        <v>182.902</v>
      </c>
      <c r="H18" s="3">
        <f t="shared" si="0"/>
        <v>46.830704629250306</v>
      </c>
      <c r="I18" s="93">
        <f>SUM(N18,S18)</f>
        <v>460</v>
      </c>
      <c r="J18" s="108">
        <v>460</v>
      </c>
      <c r="K18" s="109">
        <v>390.56</v>
      </c>
      <c r="L18" s="88">
        <v>182.902</v>
      </c>
      <c r="M18" s="3">
        <f t="shared" si="1"/>
        <v>46.830704629250306</v>
      </c>
      <c r="N18" s="88">
        <v>460</v>
      </c>
      <c r="O18" s="87"/>
      <c r="P18" s="88"/>
      <c r="Q18" s="88"/>
      <c r="R18" s="3" t="e">
        <f t="shared" si="2"/>
        <v>#DIV/0!</v>
      </c>
      <c r="S18" s="88"/>
      <c r="T18" s="87"/>
      <c r="U18" s="88"/>
      <c r="V18" s="88"/>
      <c r="W18" s="3" t="e">
        <f t="shared" si="3"/>
        <v>#DIV/0!</v>
      </c>
      <c r="X18" s="93"/>
    </row>
    <row r="19" spans="1:24" ht="9.75" customHeight="1">
      <c r="A19" s="23" t="s">
        <v>70</v>
      </c>
      <c r="B19" s="5"/>
      <c r="C19" s="5" t="s">
        <v>45</v>
      </c>
      <c r="D19" s="23" t="s">
        <v>2</v>
      </c>
      <c r="E19" s="87">
        <f t="shared" si="6"/>
        <v>161</v>
      </c>
      <c r="F19" s="88">
        <f t="shared" si="6"/>
        <v>161</v>
      </c>
      <c r="G19" s="88">
        <f t="shared" si="6"/>
        <v>151.427</v>
      </c>
      <c r="H19" s="3">
        <f t="shared" si="0"/>
        <v>94.05403726708073</v>
      </c>
      <c r="I19" s="93">
        <f>SUM(N19,S19)</f>
        <v>156.919</v>
      </c>
      <c r="J19" s="108">
        <v>161</v>
      </c>
      <c r="K19" s="109">
        <v>161</v>
      </c>
      <c r="L19" s="88">
        <v>151.427</v>
      </c>
      <c r="M19" s="3">
        <f t="shared" si="1"/>
        <v>94.05403726708073</v>
      </c>
      <c r="N19" s="88">
        <v>156.919</v>
      </c>
      <c r="O19" s="87"/>
      <c r="P19" s="88"/>
      <c r="Q19" s="88"/>
      <c r="R19" s="3" t="e">
        <f t="shared" si="2"/>
        <v>#DIV/0!</v>
      </c>
      <c r="S19" s="88"/>
      <c r="T19" s="87"/>
      <c r="U19" s="88"/>
      <c r="V19" s="88"/>
      <c r="W19" s="3" t="e">
        <f t="shared" si="3"/>
        <v>#DIV/0!</v>
      </c>
      <c r="X19" s="93"/>
    </row>
    <row r="20" spans="1:24" ht="9.75" customHeight="1">
      <c r="A20" s="23" t="s">
        <v>71</v>
      </c>
      <c r="B20" s="5"/>
      <c r="C20" s="5" t="s">
        <v>46</v>
      </c>
      <c r="D20" s="23" t="s">
        <v>2</v>
      </c>
      <c r="E20" s="87">
        <f t="shared" si="6"/>
        <v>135</v>
      </c>
      <c r="F20" s="88">
        <f t="shared" si="6"/>
        <v>170.4</v>
      </c>
      <c r="G20" s="88">
        <f t="shared" si="6"/>
        <v>170.4</v>
      </c>
      <c r="H20" s="3">
        <f t="shared" si="0"/>
        <v>100</v>
      </c>
      <c r="I20" s="93">
        <f>SUM(N20,S20)</f>
        <v>135</v>
      </c>
      <c r="J20" s="108">
        <v>135</v>
      </c>
      <c r="K20" s="109">
        <v>170.4</v>
      </c>
      <c r="L20" s="88">
        <v>170.4</v>
      </c>
      <c r="M20" s="3">
        <f t="shared" si="1"/>
        <v>100</v>
      </c>
      <c r="N20" s="88">
        <v>135</v>
      </c>
      <c r="O20" s="87"/>
      <c r="P20" s="88"/>
      <c r="Q20" s="88"/>
      <c r="R20" s="3" t="e">
        <f t="shared" si="2"/>
        <v>#DIV/0!</v>
      </c>
      <c r="S20" s="88"/>
      <c r="T20" s="87"/>
      <c r="U20" s="88"/>
      <c r="V20" s="88"/>
      <c r="W20" s="3" t="e">
        <f t="shared" si="3"/>
        <v>#DIV/0!</v>
      </c>
      <c r="X20" s="93"/>
    </row>
    <row r="21" spans="1:24" ht="9.75" customHeight="1">
      <c r="A21" s="23" t="s">
        <v>72</v>
      </c>
      <c r="B21" s="5"/>
      <c r="C21" s="5" t="s">
        <v>47</v>
      </c>
      <c r="D21" s="23" t="s">
        <v>2</v>
      </c>
      <c r="E21" s="87">
        <f t="shared" si="6"/>
        <v>1247</v>
      </c>
      <c r="F21" s="88">
        <f t="shared" si="6"/>
        <v>1581.04</v>
      </c>
      <c r="G21" s="88">
        <f t="shared" si="6"/>
        <v>1581.04</v>
      </c>
      <c r="H21" s="3">
        <f t="shared" si="0"/>
        <v>100</v>
      </c>
      <c r="I21" s="93">
        <f>SUM(N21,S21)</f>
        <v>1247</v>
      </c>
      <c r="J21" s="108">
        <v>1247</v>
      </c>
      <c r="K21" s="109">
        <v>1581.04</v>
      </c>
      <c r="L21" s="88">
        <v>1581.04</v>
      </c>
      <c r="M21" s="3">
        <f t="shared" si="1"/>
        <v>100</v>
      </c>
      <c r="N21" s="88">
        <v>1247</v>
      </c>
      <c r="O21" s="87"/>
      <c r="P21" s="88"/>
      <c r="Q21" s="88"/>
      <c r="R21" s="3" t="e">
        <f t="shared" si="2"/>
        <v>#DIV/0!</v>
      </c>
      <c r="S21" s="88"/>
      <c r="T21" s="87"/>
      <c r="U21" s="88"/>
      <c r="V21" s="88"/>
      <c r="W21" s="3" t="e">
        <f t="shared" si="3"/>
        <v>#DIV/0!</v>
      </c>
      <c r="X21" s="93"/>
    </row>
    <row r="22" spans="1:24" ht="9.75" customHeight="1">
      <c r="A22" s="24" t="s">
        <v>73</v>
      </c>
      <c r="B22" s="14"/>
      <c r="C22" s="14" t="s">
        <v>39</v>
      </c>
      <c r="D22" s="24" t="s">
        <v>2</v>
      </c>
      <c r="E22" s="89">
        <f t="shared" si="6"/>
        <v>0</v>
      </c>
      <c r="F22" s="90">
        <f t="shared" si="6"/>
        <v>0</v>
      </c>
      <c r="G22" s="90">
        <f t="shared" si="6"/>
        <v>0</v>
      </c>
      <c r="H22" s="7" t="e">
        <f t="shared" si="0"/>
        <v>#DIV/0!</v>
      </c>
      <c r="I22" s="94">
        <f>SUM(N22,S22)</f>
        <v>0</v>
      </c>
      <c r="J22" s="118"/>
      <c r="K22" s="119"/>
      <c r="L22" s="90"/>
      <c r="M22" s="7" t="e">
        <f t="shared" si="1"/>
        <v>#DIV/0!</v>
      </c>
      <c r="N22" s="90"/>
      <c r="O22" s="89"/>
      <c r="P22" s="90"/>
      <c r="Q22" s="90"/>
      <c r="R22" s="7" t="e">
        <f t="shared" si="2"/>
        <v>#DIV/0!</v>
      </c>
      <c r="S22" s="90"/>
      <c r="T22" s="89"/>
      <c r="U22" s="90"/>
      <c r="V22" s="90"/>
      <c r="W22" s="7" t="e">
        <f t="shared" si="3"/>
        <v>#DIV/0!</v>
      </c>
      <c r="X22" s="94"/>
    </row>
    <row r="23" spans="1:24" s="9" customFormat="1" ht="9.75" customHeight="1">
      <c r="A23" s="15" t="s">
        <v>14</v>
      </c>
      <c r="B23" s="26" t="s">
        <v>50</v>
      </c>
      <c r="C23" s="26"/>
      <c r="D23" s="15" t="s">
        <v>2</v>
      </c>
      <c r="E23" s="71">
        <f>SUM(E24:E26)</f>
        <v>0</v>
      </c>
      <c r="F23" s="72">
        <f>SUM(F24:F26)</f>
        <v>0</v>
      </c>
      <c r="G23" s="72">
        <f>SUM(G24:G26)</f>
        <v>0</v>
      </c>
      <c r="H23" s="8" t="e">
        <f t="shared" si="0"/>
        <v>#DIV/0!</v>
      </c>
      <c r="I23" s="80">
        <f>SUM(I24:I26)</f>
        <v>0</v>
      </c>
      <c r="J23" s="114">
        <f>SUM(J24:J26)</f>
        <v>0</v>
      </c>
      <c r="K23" s="115">
        <f>SUM(K24:K26)</f>
        <v>0</v>
      </c>
      <c r="L23" s="72">
        <f>SUM(L24:L26)</f>
        <v>0</v>
      </c>
      <c r="M23" s="8" t="e">
        <f t="shared" si="1"/>
        <v>#DIV/0!</v>
      </c>
      <c r="N23" s="72">
        <f>SUM(N24:N26)</f>
        <v>0</v>
      </c>
      <c r="O23" s="71">
        <f>SUM(O24:O26)</f>
        <v>0</v>
      </c>
      <c r="P23" s="72">
        <f>SUM(P24:P26)</f>
        <v>0</v>
      </c>
      <c r="Q23" s="72">
        <f>SUM(Q24:Q26)</f>
        <v>0</v>
      </c>
      <c r="R23" s="8" t="e">
        <f t="shared" si="2"/>
        <v>#DIV/0!</v>
      </c>
      <c r="S23" s="72">
        <f>SUM(S24:S26)</f>
        <v>0</v>
      </c>
      <c r="T23" s="71">
        <f>SUM(T24:T26)</f>
        <v>0</v>
      </c>
      <c r="U23" s="72">
        <f>SUM(U24:U26)</f>
        <v>0</v>
      </c>
      <c r="V23" s="72">
        <f>SUM(V24:V26)</f>
        <v>0</v>
      </c>
      <c r="W23" s="8" t="e">
        <f t="shared" si="3"/>
        <v>#DIV/0!</v>
      </c>
      <c r="X23" s="80">
        <f>SUM(X24:X26)</f>
        <v>0</v>
      </c>
    </row>
    <row r="24" spans="1:24" ht="9.75" customHeight="1">
      <c r="A24" s="23" t="s">
        <v>36</v>
      </c>
      <c r="B24" s="5" t="s">
        <v>34</v>
      </c>
      <c r="C24" s="5" t="s">
        <v>78</v>
      </c>
      <c r="D24" s="23" t="s">
        <v>2</v>
      </c>
      <c r="E24" s="87">
        <f aca="true" t="shared" si="7" ref="E24:G26">SUM(J24,O24)</f>
        <v>0</v>
      </c>
      <c r="F24" s="88">
        <f t="shared" si="7"/>
        <v>0</v>
      </c>
      <c r="G24" s="88">
        <f t="shared" si="7"/>
        <v>0</v>
      </c>
      <c r="H24" s="3" t="e">
        <f t="shared" si="0"/>
        <v>#DIV/0!</v>
      </c>
      <c r="I24" s="93">
        <f>SUM(N24,S24)</f>
        <v>0</v>
      </c>
      <c r="J24" s="108"/>
      <c r="K24" s="109"/>
      <c r="L24" s="88"/>
      <c r="M24" s="3" t="e">
        <f t="shared" si="1"/>
        <v>#DIV/0!</v>
      </c>
      <c r="N24" s="88"/>
      <c r="O24" s="87"/>
      <c r="P24" s="88"/>
      <c r="Q24" s="88"/>
      <c r="R24" s="3" t="e">
        <f t="shared" si="2"/>
        <v>#DIV/0!</v>
      </c>
      <c r="S24" s="88"/>
      <c r="T24" s="87"/>
      <c r="U24" s="88"/>
      <c r="V24" s="88"/>
      <c r="W24" s="3" t="e">
        <f t="shared" si="3"/>
        <v>#DIV/0!</v>
      </c>
      <c r="X24" s="93"/>
    </row>
    <row r="25" spans="1:24" ht="9.75" customHeight="1">
      <c r="A25" s="23" t="s">
        <v>37</v>
      </c>
      <c r="B25" s="5"/>
      <c r="C25" s="5" t="s">
        <v>48</v>
      </c>
      <c r="D25" s="23" t="s">
        <v>2</v>
      </c>
      <c r="E25" s="87">
        <f t="shared" si="7"/>
        <v>0</v>
      </c>
      <c r="F25" s="88">
        <f t="shared" si="7"/>
        <v>0</v>
      </c>
      <c r="G25" s="88">
        <f t="shared" si="7"/>
        <v>0</v>
      </c>
      <c r="H25" s="3" t="e">
        <f t="shared" si="0"/>
        <v>#DIV/0!</v>
      </c>
      <c r="I25" s="93">
        <f>SUM(N25,S25)</f>
        <v>0</v>
      </c>
      <c r="J25" s="108"/>
      <c r="K25" s="109"/>
      <c r="L25" s="88"/>
      <c r="M25" s="3" t="e">
        <f t="shared" si="1"/>
        <v>#DIV/0!</v>
      </c>
      <c r="N25" s="88"/>
      <c r="O25" s="87"/>
      <c r="P25" s="88"/>
      <c r="Q25" s="88"/>
      <c r="R25" s="3" t="e">
        <f t="shared" si="2"/>
        <v>#DIV/0!</v>
      </c>
      <c r="S25" s="88"/>
      <c r="T25" s="87"/>
      <c r="U25" s="88"/>
      <c r="V25" s="88"/>
      <c r="W25" s="3" t="e">
        <f t="shared" si="3"/>
        <v>#DIV/0!</v>
      </c>
      <c r="X25" s="93"/>
    </row>
    <row r="26" spans="1:24" ht="9.75" customHeight="1">
      <c r="A26" s="24" t="s">
        <v>40</v>
      </c>
      <c r="B26" s="14"/>
      <c r="C26" s="14" t="s">
        <v>39</v>
      </c>
      <c r="D26" s="24" t="s">
        <v>2</v>
      </c>
      <c r="E26" s="89">
        <f t="shared" si="7"/>
        <v>0</v>
      </c>
      <c r="F26" s="90">
        <f t="shared" si="7"/>
        <v>0</v>
      </c>
      <c r="G26" s="90">
        <f t="shared" si="7"/>
        <v>0</v>
      </c>
      <c r="H26" s="7" t="e">
        <f t="shared" si="0"/>
        <v>#DIV/0!</v>
      </c>
      <c r="I26" s="94">
        <f>SUM(N26,S26)</f>
        <v>0</v>
      </c>
      <c r="J26" s="118"/>
      <c r="K26" s="119"/>
      <c r="L26" s="90"/>
      <c r="M26" s="7" t="e">
        <f t="shared" si="1"/>
        <v>#DIV/0!</v>
      </c>
      <c r="N26" s="90"/>
      <c r="O26" s="89"/>
      <c r="P26" s="90"/>
      <c r="Q26" s="90"/>
      <c r="R26" s="7" t="e">
        <f t="shared" si="2"/>
        <v>#DIV/0!</v>
      </c>
      <c r="S26" s="90"/>
      <c r="T26" s="89"/>
      <c r="U26" s="90"/>
      <c r="V26" s="90"/>
      <c r="W26" s="7" t="e">
        <f t="shared" si="3"/>
        <v>#DIV/0!</v>
      </c>
      <c r="X26" s="94"/>
    </row>
    <row r="27" spans="1:24" s="9" customFormat="1" ht="9.75" customHeight="1">
      <c r="A27" s="15" t="s">
        <v>15</v>
      </c>
      <c r="B27" s="26" t="s">
        <v>51</v>
      </c>
      <c r="C27" s="26"/>
      <c r="D27" s="15" t="s">
        <v>2</v>
      </c>
      <c r="E27" s="71">
        <f>SUM(E28:E30)</f>
        <v>730</v>
      </c>
      <c r="F27" s="72">
        <f>SUM(F28:F30)</f>
        <v>930</v>
      </c>
      <c r="G27" s="72">
        <f>SUM(G28:G30)</f>
        <v>929.043</v>
      </c>
      <c r="H27" s="8">
        <f t="shared" si="0"/>
        <v>99.89709677419356</v>
      </c>
      <c r="I27" s="80">
        <f>SUM(I28:I30)</f>
        <v>920.512</v>
      </c>
      <c r="J27" s="114">
        <f>SUM(J28:J30)</f>
        <v>730</v>
      </c>
      <c r="K27" s="115">
        <f>SUM(K28:K30)</f>
        <v>930</v>
      </c>
      <c r="L27" s="72">
        <f>SUM(L28:L30)</f>
        <v>929.043</v>
      </c>
      <c r="M27" s="8">
        <f t="shared" si="1"/>
        <v>99.89709677419356</v>
      </c>
      <c r="N27" s="72">
        <f>SUM(N28:N30)</f>
        <v>920.512</v>
      </c>
      <c r="O27" s="71">
        <f>SUM(O28:O30)</f>
        <v>0</v>
      </c>
      <c r="P27" s="72">
        <f>SUM(P28:P30)</f>
        <v>0</v>
      </c>
      <c r="Q27" s="72">
        <f>SUM(Q28:Q30)</f>
        <v>0</v>
      </c>
      <c r="R27" s="8" t="e">
        <f t="shared" si="2"/>
        <v>#DIV/0!</v>
      </c>
      <c r="S27" s="72">
        <f>SUM(S28:S30)</f>
        <v>0</v>
      </c>
      <c r="T27" s="71">
        <f>SUM(T28:T30)</f>
        <v>0</v>
      </c>
      <c r="U27" s="72">
        <f>SUM(U28:U30)</f>
        <v>0</v>
      </c>
      <c r="V27" s="72">
        <f>SUM(V28:V30)</f>
        <v>0</v>
      </c>
      <c r="W27" s="8" t="e">
        <f t="shared" si="3"/>
        <v>#DIV/0!</v>
      </c>
      <c r="X27" s="80">
        <f>SUM(X28:X30)</f>
        <v>0</v>
      </c>
    </row>
    <row r="28" spans="1:24" ht="9.75" customHeight="1">
      <c r="A28" s="23" t="s">
        <v>41</v>
      </c>
      <c r="B28" s="5" t="s">
        <v>34</v>
      </c>
      <c r="C28" s="5" t="s">
        <v>84</v>
      </c>
      <c r="D28" s="23" t="s">
        <v>2</v>
      </c>
      <c r="E28" s="87">
        <f aca="true" t="shared" si="8" ref="E28:G31">SUM(J28,O28)</f>
        <v>610</v>
      </c>
      <c r="F28" s="88">
        <f t="shared" si="8"/>
        <v>810</v>
      </c>
      <c r="G28" s="88">
        <f t="shared" si="8"/>
        <v>809.206</v>
      </c>
      <c r="H28" s="3">
        <f t="shared" si="0"/>
        <v>99.90197530864198</v>
      </c>
      <c r="I28" s="93">
        <f>SUM(N28,S28)</f>
        <v>805.111</v>
      </c>
      <c r="J28" s="108">
        <v>610</v>
      </c>
      <c r="K28" s="109">
        <v>810</v>
      </c>
      <c r="L28" s="88">
        <v>809.206</v>
      </c>
      <c r="M28" s="3">
        <f t="shared" si="1"/>
        <v>99.90197530864198</v>
      </c>
      <c r="N28" s="88">
        <v>805.111</v>
      </c>
      <c r="O28" s="87"/>
      <c r="P28" s="88"/>
      <c r="Q28" s="88"/>
      <c r="R28" s="3" t="e">
        <f t="shared" si="2"/>
        <v>#DIV/0!</v>
      </c>
      <c r="S28" s="88"/>
      <c r="T28" s="87"/>
      <c r="U28" s="88"/>
      <c r="V28" s="88"/>
      <c r="W28" s="3" t="e">
        <f t="shared" si="3"/>
        <v>#DIV/0!</v>
      </c>
      <c r="X28" s="93"/>
    </row>
    <row r="29" spans="1:24" ht="9.75" customHeight="1">
      <c r="A29" s="23" t="s">
        <v>42</v>
      </c>
      <c r="B29" s="5"/>
      <c r="C29" s="5" t="s">
        <v>85</v>
      </c>
      <c r="D29" s="23" t="s">
        <v>2</v>
      </c>
      <c r="E29" s="87">
        <f t="shared" si="8"/>
        <v>70</v>
      </c>
      <c r="F29" s="88">
        <f t="shared" si="8"/>
        <v>70</v>
      </c>
      <c r="G29" s="88">
        <f t="shared" si="8"/>
        <v>69.856</v>
      </c>
      <c r="H29" s="3">
        <f t="shared" si="0"/>
        <v>99.7942857142857</v>
      </c>
      <c r="I29" s="93">
        <f>SUM(N29,S29)</f>
        <v>68.428</v>
      </c>
      <c r="J29" s="108">
        <v>70</v>
      </c>
      <c r="K29" s="109">
        <v>70</v>
      </c>
      <c r="L29" s="88">
        <v>69.856</v>
      </c>
      <c r="M29" s="3">
        <f t="shared" si="1"/>
        <v>99.7942857142857</v>
      </c>
      <c r="N29" s="88">
        <v>68.428</v>
      </c>
      <c r="O29" s="87"/>
      <c r="P29" s="88"/>
      <c r="Q29" s="88"/>
      <c r="R29" s="3" t="e">
        <f t="shared" si="2"/>
        <v>#DIV/0!</v>
      </c>
      <c r="S29" s="88"/>
      <c r="T29" s="87"/>
      <c r="U29" s="88"/>
      <c r="V29" s="88"/>
      <c r="W29" s="3" t="e">
        <f t="shared" si="3"/>
        <v>#DIV/0!</v>
      </c>
      <c r="X29" s="93"/>
    </row>
    <row r="30" spans="1:24" ht="9.75" customHeight="1">
      <c r="A30" s="24" t="s">
        <v>43</v>
      </c>
      <c r="B30" s="14"/>
      <c r="C30" s="14" t="s">
        <v>55</v>
      </c>
      <c r="D30" s="24" t="s">
        <v>2</v>
      </c>
      <c r="E30" s="89">
        <f t="shared" si="8"/>
        <v>50</v>
      </c>
      <c r="F30" s="90">
        <f t="shared" si="8"/>
        <v>50</v>
      </c>
      <c r="G30" s="90">
        <f t="shared" si="8"/>
        <v>49.981</v>
      </c>
      <c r="H30" s="7">
        <f t="shared" si="0"/>
        <v>99.962</v>
      </c>
      <c r="I30" s="94">
        <f>SUM(N30,S30)</f>
        <v>46.973</v>
      </c>
      <c r="J30" s="118">
        <v>50</v>
      </c>
      <c r="K30" s="119">
        <v>50</v>
      </c>
      <c r="L30" s="90">
        <v>49.981</v>
      </c>
      <c r="M30" s="7">
        <f t="shared" si="1"/>
        <v>99.962</v>
      </c>
      <c r="N30" s="90">
        <v>46.973</v>
      </c>
      <c r="O30" s="89"/>
      <c r="P30" s="90"/>
      <c r="Q30" s="90"/>
      <c r="R30" s="7" t="e">
        <f t="shared" si="2"/>
        <v>#DIV/0!</v>
      </c>
      <c r="S30" s="90"/>
      <c r="T30" s="89"/>
      <c r="U30" s="90"/>
      <c r="V30" s="90"/>
      <c r="W30" s="7" t="e">
        <f t="shared" si="3"/>
        <v>#DIV/0!</v>
      </c>
      <c r="X30" s="94"/>
    </row>
    <row r="31" spans="1:24" s="9" customFormat="1" ht="9.75" customHeight="1">
      <c r="A31" s="11" t="s">
        <v>16</v>
      </c>
      <c r="B31" s="12" t="s">
        <v>56</v>
      </c>
      <c r="C31" s="12"/>
      <c r="D31" s="11" t="s">
        <v>2</v>
      </c>
      <c r="E31" s="65">
        <f t="shared" si="8"/>
        <v>41</v>
      </c>
      <c r="F31" s="66">
        <f t="shared" si="8"/>
        <v>45.318</v>
      </c>
      <c r="G31" s="66">
        <f t="shared" si="8"/>
        <v>43.262</v>
      </c>
      <c r="H31" s="16">
        <f t="shared" si="0"/>
        <v>95.46317136678583</v>
      </c>
      <c r="I31" s="77">
        <f>SUM(N31,S31)</f>
        <v>38.858</v>
      </c>
      <c r="J31" s="112">
        <v>15</v>
      </c>
      <c r="K31" s="113">
        <v>15</v>
      </c>
      <c r="L31" s="66">
        <v>12.944</v>
      </c>
      <c r="M31" s="16">
        <f t="shared" si="1"/>
        <v>86.29333333333335</v>
      </c>
      <c r="N31" s="66">
        <v>14.149</v>
      </c>
      <c r="O31" s="65">
        <v>26</v>
      </c>
      <c r="P31" s="66">
        <v>30.318</v>
      </c>
      <c r="Q31" s="66">
        <v>30.318</v>
      </c>
      <c r="R31" s="16">
        <f t="shared" si="2"/>
        <v>100</v>
      </c>
      <c r="S31" s="66">
        <v>24.709</v>
      </c>
      <c r="T31" s="65"/>
      <c r="U31" s="66"/>
      <c r="V31" s="66"/>
      <c r="W31" s="16" t="e">
        <f t="shared" si="3"/>
        <v>#DIV/0!</v>
      </c>
      <c r="X31" s="77"/>
    </row>
    <row r="32" spans="1:24" s="9" customFormat="1" ht="9.75" customHeight="1">
      <c r="A32" s="15" t="s">
        <v>17</v>
      </c>
      <c r="B32" s="26" t="s">
        <v>57</v>
      </c>
      <c r="C32" s="26"/>
      <c r="D32" s="15" t="s">
        <v>2</v>
      </c>
      <c r="E32" s="71">
        <f>SUM(E33:E35)</f>
        <v>611.6</v>
      </c>
      <c r="F32" s="72">
        <f>SUM(F33:F35)</f>
        <v>905.3609999999999</v>
      </c>
      <c r="G32" s="72">
        <f>SUM(G33:G35)</f>
        <v>829.402</v>
      </c>
      <c r="H32" s="8">
        <f t="shared" si="0"/>
        <v>91.61008702605923</v>
      </c>
      <c r="I32" s="80">
        <f>SUM(I33:I35)</f>
        <v>810.068</v>
      </c>
      <c r="J32" s="114">
        <f>SUM(J33:J35)</f>
        <v>555.6</v>
      </c>
      <c r="K32" s="115">
        <f>SUM(K33:K35)</f>
        <v>763.8549999999999</v>
      </c>
      <c r="L32" s="72">
        <f>SUM(L33:L35)</f>
        <v>687.8960000000001</v>
      </c>
      <c r="M32" s="8">
        <f t="shared" si="1"/>
        <v>90.05583520432545</v>
      </c>
      <c r="N32" s="72">
        <f>SUM(N33:N35)</f>
        <v>658.8489999999999</v>
      </c>
      <c r="O32" s="71">
        <f>SUM(O33:O35)</f>
        <v>56</v>
      </c>
      <c r="P32" s="72">
        <f>SUM(P33:P35)</f>
        <v>141.506</v>
      </c>
      <c r="Q32" s="72">
        <f>SUM(Q33:Q35)</f>
        <v>141.506</v>
      </c>
      <c r="R32" s="8">
        <f t="shared" si="2"/>
        <v>100</v>
      </c>
      <c r="S32" s="72">
        <f>SUM(S33:S35)</f>
        <v>151.219</v>
      </c>
      <c r="T32" s="71">
        <f>SUM(T33:T35)</f>
        <v>0</v>
      </c>
      <c r="U32" s="72">
        <f>SUM(U33:U35)</f>
        <v>0</v>
      </c>
      <c r="V32" s="72">
        <f>SUM(V33:V35)</f>
        <v>0</v>
      </c>
      <c r="W32" s="8" t="e">
        <f t="shared" si="3"/>
        <v>#DIV/0!</v>
      </c>
      <c r="X32" s="80">
        <f>SUM(X33:X35)</f>
        <v>0</v>
      </c>
    </row>
    <row r="33" spans="1:24" ht="9.75" customHeight="1">
      <c r="A33" s="23" t="s">
        <v>52</v>
      </c>
      <c r="B33" s="5" t="s">
        <v>34</v>
      </c>
      <c r="C33" s="5" t="s">
        <v>78</v>
      </c>
      <c r="D33" s="23" t="s">
        <v>2</v>
      </c>
      <c r="E33" s="87">
        <f aca="true" t="shared" si="9" ref="E33:G39">SUM(J33,O33)</f>
        <v>70</v>
      </c>
      <c r="F33" s="88">
        <f t="shared" si="9"/>
        <v>70</v>
      </c>
      <c r="G33" s="88">
        <f t="shared" si="9"/>
        <v>50.694</v>
      </c>
      <c r="H33" s="3">
        <f t="shared" si="0"/>
        <v>72.42</v>
      </c>
      <c r="I33" s="93">
        <f aca="true" t="shared" si="10" ref="I33:I39">SUM(N33,S33)</f>
        <v>64.177</v>
      </c>
      <c r="J33" s="108">
        <v>70</v>
      </c>
      <c r="K33" s="109">
        <v>70</v>
      </c>
      <c r="L33" s="88">
        <v>50.694</v>
      </c>
      <c r="M33" s="3">
        <f t="shared" si="1"/>
        <v>72.42</v>
      </c>
      <c r="N33" s="88">
        <v>64.177</v>
      </c>
      <c r="O33" s="87"/>
      <c r="P33" s="88"/>
      <c r="Q33" s="88"/>
      <c r="R33" s="3" t="e">
        <f t="shared" si="2"/>
        <v>#DIV/0!</v>
      </c>
      <c r="S33" s="88"/>
      <c r="T33" s="87"/>
      <c r="U33" s="88"/>
      <c r="V33" s="88"/>
      <c r="W33" s="3" t="e">
        <f t="shared" si="3"/>
        <v>#DIV/0!</v>
      </c>
      <c r="X33" s="93"/>
    </row>
    <row r="34" spans="1:24" ht="9.75" customHeight="1">
      <c r="A34" s="23" t="s">
        <v>53</v>
      </c>
      <c r="B34" s="5"/>
      <c r="C34" s="5" t="s">
        <v>48</v>
      </c>
      <c r="D34" s="23" t="s">
        <v>2</v>
      </c>
      <c r="E34" s="87">
        <f t="shared" si="9"/>
        <v>3</v>
      </c>
      <c r="F34" s="88">
        <f t="shared" si="9"/>
        <v>3.353</v>
      </c>
      <c r="G34" s="88">
        <f t="shared" si="9"/>
        <v>3.353</v>
      </c>
      <c r="H34" s="3">
        <f t="shared" si="0"/>
        <v>100</v>
      </c>
      <c r="I34" s="93">
        <f t="shared" si="10"/>
        <v>2.815</v>
      </c>
      <c r="J34" s="108">
        <v>3</v>
      </c>
      <c r="K34" s="109">
        <v>3.353</v>
      </c>
      <c r="L34" s="88">
        <v>3.353</v>
      </c>
      <c r="M34" s="3">
        <f t="shared" si="1"/>
        <v>100</v>
      </c>
      <c r="N34" s="88">
        <v>2.815</v>
      </c>
      <c r="O34" s="87"/>
      <c r="P34" s="88"/>
      <c r="Q34" s="88"/>
      <c r="R34" s="3" t="e">
        <f t="shared" si="2"/>
        <v>#DIV/0!</v>
      </c>
      <c r="S34" s="88"/>
      <c r="T34" s="87"/>
      <c r="U34" s="88"/>
      <c r="V34" s="88"/>
      <c r="W34" s="3" t="e">
        <f t="shared" si="3"/>
        <v>#DIV/0!</v>
      </c>
      <c r="X34" s="93"/>
    </row>
    <row r="35" spans="1:24" ht="9.75" customHeight="1">
      <c r="A35" s="24" t="s">
        <v>54</v>
      </c>
      <c r="B35" s="14"/>
      <c r="C35" s="14" t="s">
        <v>39</v>
      </c>
      <c r="D35" s="24" t="s">
        <v>2</v>
      </c>
      <c r="E35" s="89">
        <f t="shared" si="9"/>
        <v>538.6</v>
      </c>
      <c r="F35" s="90">
        <f t="shared" si="9"/>
        <v>832.0079999999999</v>
      </c>
      <c r="G35" s="90">
        <f t="shared" si="9"/>
        <v>775.355</v>
      </c>
      <c r="H35" s="7">
        <f t="shared" si="0"/>
        <v>93.19081066528207</v>
      </c>
      <c r="I35" s="94">
        <f t="shared" si="10"/>
        <v>743.076</v>
      </c>
      <c r="J35" s="118">
        <v>482.6</v>
      </c>
      <c r="K35" s="119">
        <v>690.502</v>
      </c>
      <c r="L35" s="90">
        <v>633.849</v>
      </c>
      <c r="M35" s="7">
        <f t="shared" si="1"/>
        <v>91.79538944130503</v>
      </c>
      <c r="N35" s="90">
        <v>591.857</v>
      </c>
      <c r="O35" s="89">
        <v>56</v>
      </c>
      <c r="P35" s="90">
        <v>141.506</v>
      </c>
      <c r="Q35" s="90">
        <v>141.506</v>
      </c>
      <c r="R35" s="7">
        <f t="shared" si="2"/>
        <v>100</v>
      </c>
      <c r="S35" s="90">
        <v>151.219</v>
      </c>
      <c r="T35" s="89"/>
      <c r="U35" s="90"/>
      <c r="V35" s="90"/>
      <c r="W35" s="7" t="e">
        <f t="shared" si="3"/>
        <v>#DIV/0!</v>
      </c>
      <c r="X35" s="94"/>
    </row>
    <row r="36" spans="1:24" s="9" customFormat="1" ht="9.75" customHeight="1">
      <c r="A36" s="11" t="s">
        <v>18</v>
      </c>
      <c r="B36" s="12" t="s">
        <v>58</v>
      </c>
      <c r="C36" s="12"/>
      <c r="D36" s="11" t="s">
        <v>2</v>
      </c>
      <c r="E36" s="65">
        <f t="shared" si="9"/>
        <v>11481</v>
      </c>
      <c r="F36" s="66">
        <f t="shared" si="9"/>
        <v>11814</v>
      </c>
      <c r="G36" s="66">
        <f t="shared" si="9"/>
        <v>11813.305</v>
      </c>
      <c r="H36" s="16">
        <f t="shared" si="0"/>
        <v>99.99411714914508</v>
      </c>
      <c r="I36" s="77">
        <f t="shared" si="10"/>
        <v>10617.055</v>
      </c>
      <c r="J36" s="120">
        <v>70</v>
      </c>
      <c r="K36" s="121">
        <v>70</v>
      </c>
      <c r="L36" s="66">
        <v>69.305</v>
      </c>
      <c r="M36" s="16">
        <f t="shared" si="1"/>
        <v>99.00714285714287</v>
      </c>
      <c r="N36" s="66">
        <v>49.77</v>
      </c>
      <c r="O36" s="65">
        <v>11411</v>
      </c>
      <c r="P36" s="66">
        <v>11744</v>
      </c>
      <c r="Q36" s="66">
        <v>11744</v>
      </c>
      <c r="R36" s="16">
        <f t="shared" si="2"/>
        <v>100</v>
      </c>
      <c r="S36" s="66">
        <v>10567.285</v>
      </c>
      <c r="T36" s="65"/>
      <c r="U36" s="66"/>
      <c r="V36" s="66"/>
      <c r="W36" s="16" t="e">
        <f t="shared" si="3"/>
        <v>#DIV/0!</v>
      </c>
      <c r="X36" s="77"/>
    </row>
    <row r="37" spans="1:24" s="9" customFormat="1" ht="9.75" customHeight="1">
      <c r="A37" s="11" t="s">
        <v>19</v>
      </c>
      <c r="B37" s="12" t="s">
        <v>59</v>
      </c>
      <c r="C37" s="12"/>
      <c r="D37" s="11" t="s">
        <v>2</v>
      </c>
      <c r="E37" s="65">
        <f t="shared" si="9"/>
        <v>4003.92</v>
      </c>
      <c r="F37" s="66">
        <f t="shared" si="9"/>
        <v>4125.305</v>
      </c>
      <c r="G37" s="66">
        <f t="shared" si="9"/>
        <v>4125.304</v>
      </c>
      <c r="H37" s="16">
        <f t="shared" si="0"/>
        <v>99.99997575936808</v>
      </c>
      <c r="I37" s="77">
        <f t="shared" si="10"/>
        <v>3697.757</v>
      </c>
      <c r="J37" s="112">
        <v>10</v>
      </c>
      <c r="K37" s="113">
        <v>14.055</v>
      </c>
      <c r="L37" s="66">
        <v>14.054</v>
      </c>
      <c r="M37" s="16">
        <f t="shared" si="1"/>
        <v>99.99288509427251</v>
      </c>
      <c r="N37" s="66">
        <v>11</v>
      </c>
      <c r="O37" s="65">
        <v>3993.92</v>
      </c>
      <c r="P37" s="66">
        <v>4111.25</v>
      </c>
      <c r="Q37" s="66">
        <v>4111.25</v>
      </c>
      <c r="R37" s="16">
        <f t="shared" si="2"/>
        <v>100</v>
      </c>
      <c r="S37" s="66">
        <v>3686.757</v>
      </c>
      <c r="T37" s="65"/>
      <c r="U37" s="66"/>
      <c r="V37" s="66"/>
      <c r="W37" s="16" t="e">
        <f t="shared" si="3"/>
        <v>#DIV/0!</v>
      </c>
      <c r="X37" s="77"/>
    </row>
    <row r="38" spans="1:24" s="9" customFormat="1" ht="9.75" customHeight="1">
      <c r="A38" s="11" t="s">
        <v>20</v>
      </c>
      <c r="B38" s="12" t="s">
        <v>83</v>
      </c>
      <c r="C38" s="12"/>
      <c r="D38" s="11" t="s">
        <v>2</v>
      </c>
      <c r="E38" s="65">
        <f t="shared" si="9"/>
        <v>227.74</v>
      </c>
      <c r="F38" s="66">
        <f t="shared" si="9"/>
        <v>234.4</v>
      </c>
      <c r="G38" s="66">
        <f t="shared" si="9"/>
        <v>234.4</v>
      </c>
      <c r="H38" s="16">
        <f t="shared" si="0"/>
        <v>100</v>
      </c>
      <c r="I38" s="77">
        <f t="shared" si="10"/>
        <v>210.3</v>
      </c>
      <c r="J38" s="112"/>
      <c r="K38" s="113"/>
      <c r="L38" s="66"/>
      <c r="M38" s="16" t="e">
        <f t="shared" si="1"/>
        <v>#DIV/0!</v>
      </c>
      <c r="N38" s="66"/>
      <c r="O38" s="65">
        <v>227.74</v>
      </c>
      <c r="P38" s="66">
        <v>234.4</v>
      </c>
      <c r="Q38" s="66">
        <v>234.4</v>
      </c>
      <c r="R38" s="16">
        <f t="shared" si="2"/>
        <v>100</v>
      </c>
      <c r="S38" s="66">
        <v>210.3</v>
      </c>
      <c r="T38" s="65"/>
      <c r="U38" s="66"/>
      <c r="V38" s="66"/>
      <c r="W38" s="16" t="e">
        <f t="shared" si="3"/>
        <v>#DIV/0!</v>
      </c>
      <c r="X38" s="77"/>
    </row>
    <row r="39" spans="1:24" s="9" customFormat="1" ht="9.75" customHeight="1">
      <c r="A39" s="11" t="s">
        <v>21</v>
      </c>
      <c r="B39" s="12" t="s">
        <v>60</v>
      </c>
      <c r="C39" s="12"/>
      <c r="D39" s="11" t="s">
        <v>2</v>
      </c>
      <c r="E39" s="65">
        <f t="shared" si="9"/>
        <v>0</v>
      </c>
      <c r="F39" s="66">
        <f t="shared" si="9"/>
        <v>0</v>
      </c>
      <c r="G39" s="66">
        <f t="shared" si="9"/>
        <v>0</v>
      </c>
      <c r="H39" s="16" t="e">
        <f t="shared" si="0"/>
        <v>#DIV/0!</v>
      </c>
      <c r="I39" s="77">
        <f t="shared" si="10"/>
        <v>0</v>
      </c>
      <c r="J39" s="112"/>
      <c r="K39" s="113"/>
      <c r="L39" s="66"/>
      <c r="M39" s="16" t="e">
        <f t="shared" si="1"/>
        <v>#DIV/0!</v>
      </c>
      <c r="N39" s="66"/>
      <c r="O39" s="65"/>
      <c r="P39" s="66"/>
      <c r="Q39" s="66"/>
      <c r="R39" s="16" t="e">
        <f t="shared" si="2"/>
        <v>#DIV/0!</v>
      </c>
      <c r="S39" s="66"/>
      <c r="T39" s="65"/>
      <c r="U39" s="66"/>
      <c r="V39" s="66"/>
      <c r="W39" s="16" t="e">
        <f t="shared" si="3"/>
        <v>#DIV/0!</v>
      </c>
      <c r="X39" s="77"/>
    </row>
    <row r="40" spans="1:24" s="9" customFormat="1" ht="9.75" customHeight="1">
      <c r="A40" s="15" t="s">
        <v>22</v>
      </c>
      <c r="B40" s="26" t="s">
        <v>61</v>
      </c>
      <c r="C40" s="26"/>
      <c r="D40" s="15" t="s">
        <v>2</v>
      </c>
      <c r="E40" s="71">
        <f>SUM(E41:E42)</f>
        <v>130</v>
      </c>
      <c r="F40" s="72">
        <f>SUM(F41:F42)</f>
        <v>151.684</v>
      </c>
      <c r="G40" s="72">
        <f>SUM(G41:G42)</f>
        <v>146.539</v>
      </c>
      <c r="H40" s="8">
        <f t="shared" si="0"/>
        <v>96.60807995569736</v>
      </c>
      <c r="I40" s="80">
        <f>SUM(I41:I42)</f>
        <v>130.67700000000002</v>
      </c>
      <c r="J40" s="114">
        <f>SUM(J41:J42)</f>
        <v>90</v>
      </c>
      <c r="K40" s="115">
        <f>SUM(K41:K42)</f>
        <v>90</v>
      </c>
      <c r="L40" s="72">
        <f>SUM(L41:L42)</f>
        <v>84.85499999999999</v>
      </c>
      <c r="M40" s="8">
        <f t="shared" si="1"/>
        <v>94.28333333333332</v>
      </c>
      <c r="N40" s="72">
        <f>SUM(N41:N42)</f>
        <v>79.638</v>
      </c>
      <c r="O40" s="71">
        <f>SUM(O41:O42)</f>
        <v>40</v>
      </c>
      <c r="P40" s="72">
        <f>SUM(P41:P42)</f>
        <v>61.684</v>
      </c>
      <c r="Q40" s="72">
        <f>SUM(Q41:Q42)</f>
        <v>61.684</v>
      </c>
      <c r="R40" s="8">
        <f t="shared" si="2"/>
        <v>100</v>
      </c>
      <c r="S40" s="72">
        <f>SUM(S41:S42)</f>
        <v>51.039</v>
      </c>
      <c r="T40" s="71">
        <f>SUM(T41:T42)</f>
        <v>0</v>
      </c>
      <c r="U40" s="72">
        <f>SUM(U41:U42)</f>
        <v>0</v>
      </c>
      <c r="V40" s="72">
        <f>SUM(V41:V42)</f>
        <v>0</v>
      </c>
      <c r="W40" s="8" t="e">
        <f t="shared" si="3"/>
        <v>#DIV/0!</v>
      </c>
      <c r="X40" s="80">
        <f>SUM(X41:X42)</f>
        <v>0</v>
      </c>
    </row>
    <row r="41" spans="1:24" ht="9.75" customHeight="1">
      <c r="A41" s="23" t="s">
        <v>74</v>
      </c>
      <c r="B41" s="5" t="s">
        <v>34</v>
      </c>
      <c r="C41" s="5" t="s">
        <v>62</v>
      </c>
      <c r="D41" s="23" t="s">
        <v>2</v>
      </c>
      <c r="E41" s="87">
        <f aca="true" t="shared" si="11" ref="E41:G43">SUM(J41,O41)</f>
        <v>82</v>
      </c>
      <c r="F41" s="88">
        <f t="shared" si="11"/>
        <v>109.72999999999999</v>
      </c>
      <c r="G41" s="88">
        <f t="shared" si="11"/>
        <v>109.72999999999999</v>
      </c>
      <c r="H41" s="3">
        <f t="shared" si="0"/>
        <v>100</v>
      </c>
      <c r="I41" s="93">
        <f>SUM(N41,S41)</f>
        <v>92.406</v>
      </c>
      <c r="J41" s="108">
        <v>42</v>
      </c>
      <c r="K41" s="109">
        <v>48.046</v>
      </c>
      <c r="L41" s="88">
        <v>48.046</v>
      </c>
      <c r="M41" s="3">
        <f t="shared" si="1"/>
        <v>100</v>
      </c>
      <c r="N41" s="88">
        <v>41.367</v>
      </c>
      <c r="O41" s="87">
        <v>40</v>
      </c>
      <c r="P41" s="88">
        <v>61.684</v>
      </c>
      <c r="Q41" s="88">
        <v>61.684</v>
      </c>
      <c r="R41" s="3">
        <f t="shared" si="2"/>
        <v>100</v>
      </c>
      <c r="S41" s="88">
        <v>51.039</v>
      </c>
      <c r="T41" s="87"/>
      <c r="U41" s="88"/>
      <c r="V41" s="88"/>
      <c r="W41" s="3" t="e">
        <f t="shared" si="3"/>
        <v>#DIV/0!</v>
      </c>
      <c r="X41" s="93"/>
    </row>
    <row r="42" spans="1:24" ht="9.75" customHeight="1">
      <c r="A42" s="24" t="s">
        <v>75</v>
      </c>
      <c r="B42" s="14"/>
      <c r="C42" s="14" t="s">
        <v>39</v>
      </c>
      <c r="D42" s="24" t="s">
        <v>2</v>
      </c>
      <c r="E42" s="89">
        <f t="shared" si="11"/>
        <v>48</v>
      </c>
      <c r="F42" s="90">
        <f t="shared" si="11"/>
        <v>41.954</v>
      </c>
      <c r="G42" s="90">
        <f t="shared" si="11"/>
        <v>36.809</v>
      </c>
      <c r="H42" s="7">
        <f t="shared" si="0"/>
        <v>87.73656862277733</v>
      </c>
      <c r="I42" s="94">
        <f>SUM(N42,S42)</f>
        <v>38.271</v>
      </c>
      <c r="J42" s="116">
        <v>48</v>
      </c>
      <c r="K42" s="117">
        <v>41.954</v>
      </c>
      <c r="L42" s="90">
        <v>36.809</v>
      </c>
      <c r="M42" s="7">
        <f t="shared" si="1"/>
        <v>87.73656862277733</v>
      </c>
      <c r="N42" s="90">
        <v>38.271</v>
      </c>
      <c r="O42" s="89"/>
      <c r="P42" s="90"/>
      <c r="Q42" s="90"/>
      <c r="R42" s="7" t="e">
        <f t="shared" si="2"/>
        <v>#DIV/0!</v>
      </c>
      <c r="S42" s="90"/>
      <c r="T42" s="89"/>
      <c r="U42" s="90"/>
      <c r="V42" s="90"/>
      <c r="W42" s="7" t="e">
        <f t="shared" si="3"/>
        <v>#DIV/0!</v>
      </c>
      <c r="X42" s="94"/>
    </row>
    <row r="43" spans="1:24" s="9" customFormat="1" ht="9.75" customHeight="1">
      <c r="A43" s="11" t="s">
        <v>23</v>
      </c>
      <c r="B43" s="12" t="s">
        <v>63</v>
      </c>
      <c r="C43" s="12"/>
      <c r="D43" s="11" t="s">
        <v>2</v>
      </c>
      <c r="E43" s="65">
        <f t="shared" si="11"/>
        <v>243.438</v>
      </c>
      <c r="F43" s="66">
        <f t="shared" si="11"/>
        <v>283.306</v>
      </c>
      <c r="G43" s="66">
        <f t="shared" si="11"/>
        <v>283.306</v>
      </c>
      <c r="H43" s="16">
        <f t="shared" si="0"/>
        <v>100</v>
      </c>
      <c r="I43" s="77">
        <f>SUM(N43,S43)</f>
        <v>284.323</v>
      </c>
      <c r="J43" s="112">
        <v>243.438</v>
      </c>
      <c r="K43" s="113">
        <v>283.306</v>
      </c>
      <c r="L43" s="66">
        <v>283.306</v>
      </c>
      <c r="M43" s="16">
        <f t="shared" si="1"/>
        <v>100</v>
      </c>
      <c r="N43" s="66">
        <v>284.323</v>
      </c>
      <c r="O43" s="65"/>
      <c r="P43" s="66"/>
      <c r="Q43" s="66"/>
      <c r="R43" s="16" t="e">
        <f t="shared" si="2"/>
        <v>#DIV/0!</v>
      </c>
      <c r="S43" s="66"/>
      <c r="T43" s="65"/>
      <c r="U43" s="66"/>
      <c r="V43" s="66"/>
      <c r="W43" s="16" t="e">
        <f t="shared" si="3"/>
        <v>#DIV/0!</v>
      </c>
      <c r="X43" s="77"/>
    </row>
    <row r="44" spans="1:24" s="9" customFormat="1" ht="9.75" customHeight="1">
      <c r="A44" s="11" t="s">
        <v>24</v>
      </c>
      <c r="B44" s="12" t="s">
        <v>28</v>
      </c>
      <c r="C44" s="12"/>
      <c r="D44" s="11" t="s">
        <v>2</v>
      </c>
      <c r="E44" s="65">
        <f>SUM(E6-E12)</f>
        <v>0</v>
      </c>
      <c r="F44" s="66">
        <f>SUM(F6-F12)</f>
        <v>-3.637978807091713E-12</v>
      </c>
      <c r="G44" s="66">
        <f>SUM(G6-G12)</f>
        <v>292.4529999999977</v>
      </c>
      <c r="H44" s="16">
        <f t="shared" si="0"/>
        <v>-8038886851949300</v>
      </c>
      <c r="I44" s="77">
        <f>SUM(I6-I12)</f>
        <v>72.0010000000002</v>
      </c>
      <c r="J44" s="106">
        <f>SUM(J6-J12)</f>
        <v>0</v>
      </c>
      <c r="K44" s="107">
        <f>SUM(K6-K12)</f>
        <v>0</v>
      </c>
      <c r="L44" s="66">
        <f>SUM(L6-L12)</f>
        <v>292.45300000000134</v>
      </c>
      <c r="M44" s="16" t="e">
        <f t="shared" si="1"/>
        <v>#DIV/0!</v>
      </c>
      <c r="N44" s="66">
        <f>SUM(N6-N12)</f>
        <v>72.0009999999993</v>
      </c>
      <c r="O44" s="65">
        <f>SUM(O6-O12)</f>
        <v>0</v>
      </c>
      <c r="P44" s="66">
        <f>SUM(P6-P12)</f>
        <v>0</v>
      </c>
      <c r="Q44" s="66">
        <f>SUM(Q6-Q12)</f>
        <v>0</v>
      </c>
      <c r="R44" s="16" t="e">
        <f t="shared" si="2"/>
        <v>#DIV/0!</v>
      </c>
      <c r="S44" s="66">
        <f>SUM(S6-S12)</f>
        <v>0</v>
      </c>
      <c r="T44" s="65">
        <f>SUM(T6-T12)</f>
        <v>0</v>
      </c>
      <c r="U44" s="66">
        <f>SUM(U6-U12)</f>
        <v>0</v>
      </c>
      <c r="V44" s="66">
        <f>SUM(V6-V12)</f>
        <v>0</v>
      </c>
      <c r="W44" s="16" t="e">
        <f t="shared" si="3"/>
        <v>#DIV/0!</v>
      </c>
      <c r="X44" s="77">
        <f>SUM(X6-X12)</f>
        <v>0</v>
      </c>
    </row>
    <row r="45" spans="1:24" s="31" customFormat="1" ht="9.75" customHeight="1">
      <c r="A45" s="27" t="s">
        <v>25</v>
      </c>
      <c r="B45" s="28" t="s">
        <v>29</v>
      </c>
      <c r="C45" s="28"/>
      <c r="D45" s="27" t="s">
        <v>30</v>
      </c>
      <c r="E45" s="29">
        <v>17545</v>
      </c>
      <c r="F45" s="30">
        <v>17980</v>
      </c>
      <c r="G45" s="30">
        <v>18320</v>
      </c>
      <c r="H45" s="30">
        <f t="shared" si="0"/>
        <v>101.89098998887654</v>
      </c>
      <c r="I45" s="30">
        <v>15999</v>
      </c>
      <c r="J45" s="9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6"/>
    </row>
    <row r="46" spans="1:24" s="31" customFormat="1" ht="9.75" customHeight="1">
      <c r="A46" s="32" t="s">
        <v>26</v>
      </c>
      <c r="B46" s="33" t="s">
        <v>77</v>
      </c>
      <c r="C46" s="33"/>
      <c r="D46" s="32" t="s">
        <v>31</v>
      </c>
      <c r="E46" s="34">
        <v>54</v>
      </c>
      <c r="F46" s="35">
        <v>54.43</v>
      </c>
      <c r="G46" s="35">
        <v>53.42</v>
      </c>
      <c r="H46" s="35">
        <f t="shared" si="0"/>
        <v>98.14440565864413</v>
      </c>
      <c r="I46" s="35">
        <v>54.58</v>
      </c>
      <c r="J46" s="96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6"/>
    </row>
    <row r="47" spans="1:24" s="31" customFormat="1" ht="9.75" customHeight="1">
      <c r="A47" s="36" t="s">
        <v>27</v>
      </c>
      <c r="B47" s="37" t="s">
        <v>32</v>
      </c>
      <c r="C47" s="37"/>
      <c r="D47" s="36" t="s">
        <v>31</v>
      </c>
      <c r="E47" s="38">
        <v>54</v>
      </c>
      <c r="F47" s="39">
        <v>54</v>
      </c>
      <c r="G47" s="39">
        <v>56</v>
      </c>
      <c r="H47" s="39">
        <f t="shared" si="0"/>
        <v>103.7037037037037</v>
      </c>
      <c r="I47" s="39">
        <v>54</v>
      </c>
      <c r="J47" s="9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8"/>
    </row>
  </sheetData>
  <mergeCells count="20">
    <mergeCell ref="A1:X1"/>
    <mergeCell ref="T4:T5"/>
    <mergeCell ref="U4:W4"/>
    <mergeCell ref="X4:X5"/>
    <mergeCell ref="T3:X3"/>
    <mergeCell ref="O4:O5"/>
    <mergeCell ref="P4:R4"/>
    <mergeCell ref="S4:S5"/>
    <mergeCell ref="O3:S3"/>
    <mergeCell ref="J3:N3"/>
    <mergeCell ref="J4:J5"/>
    <mergeCell ref="K4:M4"/>
    <mergeCell ref="N4:N5"/>
    <mergeCell ref="A3:A5"/>
    <mergeCell ref="B3:C5"/>
    <mergeCell ref="D3:D5"/>
    <mergeCell ref="E4:E5"/>
    <mergeCell ref="E3:I3"/>
    <mergeCell ref="F4:H4"/>
    <mergeCell ref="I4:I5"/>
  </mergeCells>
  <printOptions horizontalCentered="1" verticalCentered="1"/>
  <pageMargins left="0.5905511811023623" right="0.5905511811023623" top="0.7874015748031497" bottom="0.7874015748031497" header="0.5118110236220472" footer="0.5118110236220472"/>
  <pageSetup firstPageNumber="91" useFirstPageNumber="1" horizontalDpi="300" verticalDpi="300" orientation="landscape" paperSize="9" r:id="rId1"/>
  <headerFooter alignWithMargins="0">
    <oddHeader>&amp;C&amp;"Times New Roman,Tučné"&amp;8&amp;UFinanční a hmotné ukazatele příspěvkových organizací zřízených městem Prostějovem pro rok 2006</oddHeader>
    <oddFooter>&amp;C&amp;8Stránka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11111311111">
    <tabColor indexed="14"/>
  </sheetPr>
  <dimension ref="A1:X47"/>
  <sheetViews>
    <sheetView zoomScale="120" zoomScaleNormal="120" workbookViewId="0" topLeftCell="B1">
      <selection activeCell="A1" sqref="A1:X1"/>
    </sheetView>
  </sheetViews>
  <sheetFormatPr defaultColWidth="10" defaultRowHeight="8.25"/>
  <cols>
    <col min="1" max="1" width="5.5" style="2" customWidth="1"/>
    <col min="2" max="2" width="6.5" style="0" customWidth="1"/>
    <col min="3" max="3" width="29.25" style="0" bestFit="1" customWidth="1"/>
    <col min="4" max="4" width="8.5" style="0" customWidth="1"/>
    <col min="5" max="7" width="11" style="0" customWidth="1"/>
    <col min="8" max="8" width="8.75" style="0" customWidth="1"/>
    <col min="9" max="12" width="11" style="0" customWidth="1"/>
    <col min="13" max="13" width="8.75" style="0" customWidth="1"/>
    <col min="14" max="17" width="11" style="0" customWidth="1"/>
    <col min="18" max="18" width="8.75" style="0" customWidth="1"/>
    <col min="19" max="22" width="11" style="0" customWidth="1"/>
    <col min="23" max="23" width="8.75" style="0" customWidth="1"/>
    <col min="24" max="24" width="11" style="0" customWidth="1"/>
    <col min="25" max="16384" width="6.5" style="0" customWidth="1"/>
  </cols>
  <sheetData>
    <row r="1" spans="1:24" s="49" customFormat="1" ht="15.75">
      <c r="A1" s="198" t="s">
        <v>100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3" spans="1:24" s="41" customFormat="1" ht="9.75" customHeight="1">
      <c r="A3" s="201" t="s">
        <v>94</v>
      </c>
      <c r="B3" s="204" t="s">
        <v>92</v>
      </c>
      <c r="C3" s="205"/>
      <c r="D3" s="201" t="s">
        <v>93</v>
      </c>
      <c r="E3" s="200" t="s">
        <v>79</v>
      </c>
      <c r="F3" s="200"/>
      <c r="G3" s="200"/>
      <c r="H3" s="200"/>
      <c r="I3" s="200"/>
      <c r="J3" s="200" t="s">
        <v>87</v>
      </c>
      <c r="K3" s="200"/>
      <c r="L3" s="200"/>
      <c r="M3" s="200"/>
      <c r="N3" s="200"/>
      <c r="O3" s="200" t="s">
        <v>88</v>
      </c>
      <c r="P3" s="200"/>
      <c r="Q3" s="200"/>
      <c r="R3" s="200"/>
      <c r="S3" s="200"/>
      <c r="T3" s="200" t="s">
        <v>86</v>
      </c>
      <c r="U3" s="200"/>
      <c r="V3" s="200"/>
      <c r="W3" s="200"/>
      <c r="X3" s="200"/>
    </row>
    <row r="4" spans="1:24" s="41" customFormat="1" ht="9.75" customHeight="1">
      <c r="A4" s="202"/>
      <c r="B4" s="206"/>
      <c r="C4" s="206"/>
      <c r="D4" s="202"/>
      <c r="E4" s="199" t="s">
        <v>91</v>
      </c>
      <c r="F4" s="200" t="s">
        <v>107</v>
      </c>
      <c r="G4" s="200"/>
      <c r="H4" s="200"/>
      <c r="I4" s="199" t="s">
        <v>108</v>
      </c>
      <c r="J4" s="199" t="s">
        <v>91</v>
      </c>
      <c r="K4" s="200" t="s">
        <v>107</v>
      </c>
      <c r="L4" s="200"/>
      <c r="M4" s="200"/>
      <c r="N4" s="199" t="s">
        <v>108</v>
      </c>
      <c r="O4" s="199" t="s">
        <v>91</v>
      </c>
      <c r="P4" s="200" t="s">
        <v>107</v>
      </c>
      <c r="Q4" s="200"/>
      <c r="R4" s="200"/>
      <c r="S4" s="199" t="s">
        <v>108</v>
      </c>
      <c r="T4" s="199" t="s">
        <v>91</v>
      </c>
      <c r="U4" s="200" t="s">
        <v>107</v>
      </c>
      <c r="V4" s="200"/>
      <c r="W4" s="200"/>
      <c r="X4" s="199" t="s">
        <v>108</v>
      </c>
    </row>
    <row r="5" spans="1:24" s="41" customFormat="1" ht="9.75" customHeight="1">
      <c r="A5" s="203"/>
      <c r="B5" s="207"/>
      <c r="C5" s="207"/>
      <c r="D5" s="203"/>
      <c r="E5" s="200"/>
      <c r="F5" s="40" t="s">
        <v>80</v>
      </c>
      <c r="G5" s="40" t="s">
        <v>81</v>
      </c>
      <c r="H5" s="40" t="s">
        <v>82</v>
      </c>
      <c r="I5" s="200"/>
      <c r="J5" s="200"/>
      <c r="K5" s="40" t="s">
        <v>80</v>
      </c>
      <c r="L5" s="40" t="s">
        <v>81</v>
      </c>
      <c r="M5" s="40" t="s">
        <v>82</v>
      </c>
      <c r="N5" s="200"/>
      <c r="O5" s="200"/>
      <c r="P5" s="40" t="s">
        <v>80</v>
      </c>
      <c r="Q5" s="40" t="s">
        <v>81</v>
      </c>
      <c r="R5" s="40" t="s">
        <v>82</v>
      </c>
      <c r="S5" s="200"/>
      <c r="T5" s="200"/>
      <c r="U5" s="40" t="s">
        <v>80</v>
      </c>
      <c r="V5" s="40" t="s">
        <v>81</v>
      </c>
      <c r="W5" s="40" t="s">
        <v>82</v>
      </c>
      <c r="X5" s="200"/>
    </row>
    <row r="6" spans="1:24" s="19" customFormat="1" ht="9.75" customHeight="1">
      <c r="A6" s="11" t="s">
        <v>0</v>
      </c>
      <c r="B6" s="12" t="s">
        <v>1</v>
      </c>
      <c r="C6" s="12"/>
      <c r="D6" s="11" t="s">
        <v>2</v>
      </c>
      <c r="E6" s="65">
        <f>SUM(E7,E10)</f>
        <v>9374.060000000001</v>
      </c>
      <c r="F6" s="66">
        <f>SUM(F7,F10)</f>
        <v>9734.938000000002</v>
      </c>
      <c r="G6" s="66">
        <f>SUM(G7,G10)</f>
        <v>9762.099</v>
      </c>
      <c r="H6" s="16">
        <f aca="true" t="shared" si="0" ref="H6:H47">G6/F6*100</f>
        <v>100.2790053721965</v>
      </c>
      <c r="I6" s="77">
        <f>SUM(I7,I10)</f>
        <v>9264.424</v>
      </c>
      <c r="J6" s="106">
        <f>SUM(J7,J10)</f>
        <v>1700.96</v>
      </c>
      <c r="K6" s="106">
        <f>SUM(K7,K10)</f>
        <v>1848.018</v>
      </c>
      <c r="L6" s="66">
        <f>SUM(L7,L10)</f>
        <v>1875.179</v>
      </c>
      <c r="M6" s="16">
        <f aca="true" t="shared" si="1" ref="M6:M44">L6/K6*100</f>
        <v>101.46973676663322</v>
      </c>
      <c r="N6" s="66">
        <f>SUM(N7,N10)</f>
        <v>1767.134</v>
      </c>
      <c r="O6" s="65">
        <f>SUM(O7,O10)</f>
        <v>7673.1</v>
      </c>
      <c r="P6" s="66">
        <f>SUM(P7,P10)</f>
        <v>7886.92</v>
      </c>
      <c r="Q6" s="66">
        <f>SUM(Q7,Q10)</f>
        <v>7886.92</v>
      </c>
      <c r="R6" s="16">
        <f aca="true" t="shared" si="2" ref="R6:R44">Q6/P6*100</f>
        <v>100</v>
      </c>
      <c r="S6" s="66">
        <f>SUM(S7,S10)</f>
        <v>7497.29</v>
      </c>
      <c r="T6" s="65">
        <f>SUM(T7,T10)</f>
        <v>0</v>
      </c>
      <c r="U6" s="66">
        <f>SUM(U7,U10)</f>
        <v>0</v>
      </c>
      <c r="V6" s="66">
        <f>SUM(V7,V10)</f>
        <v>0</v>
      </c>
      <c r="W6" s="16" t="e">
        <f aca="true" t="shared" si="3" ref="W6:W44">V6/U6*100</f>
        <v>#DIV/0!</v>
      </c>
      <c r="X6" s="77">
        <f>SUM(X7,X10)</f>
        <v>0</v>
      </c>
    </row>
    <row r="7" spans="1:24" s="19" customFormat="1" ht="9.75" customHeight="1">
      <c r="A7" s="11" t="s">
        <v>3</v>
      </c>
      <c r="B7" s="12" t="s">
        <v>76</v>
      </c>
      <c r="C7" s="12"/>
      <c r="D7" s="11" t="s">
        <v>2</v>
      </c>
      <c r="E7" s="65">
        <f>SUM(E8,E9)</f>
        <v>90</v>
      </c>
      <c r="F7" s="66">
        <f>SUM(F8,F9)</f>
        <v>187.058</v>
      </c>
      <c r="G7" s="66">
        <f>SUM(G8,G9)</f>
        <v>214.219</v>
      </c>
      <c r="H7" s="16">
        <f t="shared" si="0"/>
        <v>114.52009537148906</v>
      </c>
      <c r="I7" s="77">
        <f>SUM(I8,I9)</f>
        <v>167.674</v>
      </c>
      <c r="J7" s="102">
        <f>SUM(J8,J9)</f>
        <v>90</v>
      </c>
      <c r="K7" s="123">
        <f>SUM(K8,K9)</f>
        <v>187.058</v>
      </c>
      <c r="L7" s="66">
        <f>SUM(L8,L9)</f>
        <v>214.219</v>
      </c>
      <c r="M7" s="16">
        <f t="shared" si="1"/>
        <v>114.52009537148906</v>
      </c>
      <c r="N7" s="66">
        <f>SUM(N8,N9)</f>
        <v>167.674</v>
      </c>
      <c r="O7" s="65">
        <f>SUM(O8,O9)</f>
        <v>0</v>
      </c>
      <c r="P7" s="66">
        <f>SUM(P8,P9)</f>
        <v>0</v>
      </c>
      <c r="Q7" s="66">
        <f>SUM(Q8,Q9)</f>
        <v>0</v>
      </c>
      <c r="R7" s="16" t="e">
        <f t="shared" si="2"/>
        <v>#DIV/0!</v>
      </c>
      <c r="S7" s="66">
        <f>SUM(S8,S9)</f>
        <v>0</v>
      </c>
      <c r="T7" s="65">
        <f>SUM(T8,T9)</f>
        <v>0</v>
      </c>
      <c r="U7" s="66">
        <f>SUM(U8,U9)</f>
        <v>0</v>
      </c>
      <c r="V7" s="66">
        <f>SUM(V8,V9)</f>
        <v>0</v>
      </c>
      <c r="W7" s="16" t="e">
        <f t="shared" si="3"/>
        <v>#DIV/0!</v>
      </c>
      <c r="X7" s="77">
        <f>SUM(X8,X9)</f>
        <v>0</v>
      </c>
    </row>
    <row r="8" spans="1:24" ht="9.75" customHeight="1">
      <c r="A8" s="21" t="s">
        <v>64</v>
      </c>
      <c r="B8" s="4" t="s">
        <v>5</v>
      </c>
      <c r="C8" s="4"/>
      <c r="D8" s="21" t="s">
        <v>2</v>
      </c>
      <c r="E8" s="83">
        <f aca="true" t="shared" si="4" ref="E8:G11">SUM(J8,O8)</f>
        <v>89.5</v>
      </c>
      <c r="F8" s="84">
        <f t="shared" si="4"/>
        <v>90.5</v>
      </c>
      <c r="G8" s="84">
        <f t="shared" si="4"/>
        <v>117.038</v>
      </c>
      <c r="H8" s="10">
        <f t="shared" si="0"/>
        <v>129.32375690607734</v>
      </c>
      <c r="I8" s="91">
        <f>SUM(N8,S8)</f>
        <v>125.577</v>
      </c>
      <c r="J8" s="122">
        <v>89.5</v>
      </c>
      <c r="K8" s="124">
        <v>90.5</v>
      </c>
      <c r="L8" s="84">
        <v>117.038</v>
      </c>
      <c r="M8" s="10">
        <f t="shared" si="1"/>
        <v>129.32375690607734</v>
      </c>
      <c r="N8" s="84">
        <v>125.577</v>
      </c>
      <c r="O8" s="83"/>
      <c r="P8" s="84"/>
      <c r="Q8" s="84"/>
      <c r="R8" s="10" t="e">
        <f t="shared" si="2"/>
        <v>#DIV/0!</v>
      </c>
      <c r="S8" s="84"/>
      <c r="T8" s="83"/>
      <c r="U8" s="84"/>
      <c r="V8" s="84"/>
      <c r="W8" s="10" t="e">
        <f t="shared" si="3"/>
        <v>#DIV/0!</v>
      </c>
      <c r="X8" s="91"/>
    </row>
    <row r="9" spans="1:24" ht="9.75" customHeight="1">
      <c r="A9" s="22" t="s">
        <v>65</v>
      </c>
      <c r="B9" s="13" t="s">
        <v>7</v>
      </c>
      <c r="C9" s="13"/>
      <c r="D9" s="22" t="s">
        <v>2</v>
      </c>
      <c r="E9" s="85">
        <f t="shared" si="4"/>
        <v>0.5</v>
      </c>
      <c r="F9" s="86">
        <f t="shared" si="4"/>
        <v>96.558</v>
      </c>
      <c r="G9" s="86">
        <f t="shared" si="4"/>
        <v>97.181</v>
      </c>
      <c r="H9" s="6">
        <f t="shared" si="0"/>
        <v>100.64520806147598</v>
      </c>
      <c r="I9" s="92">
        <f>SUM(N9,S9)</f>
        <v>42.097</v>
      </c>
      <c r="J9" s="108">
        <v>0.5</v>
      </c>
      <c r="K9" s="109">
        <v>96.558</v>
      </c>
      <c r="L9" s="86">
        <v>97.181</v>
      </c>
      <c r="M9" s="6">
        <f t="shared" si="1"/>
        <v>100.64520806147598</v>
      </c>
      <c r="N9" s="86">
        <v>42.097</v>
      </c>
      <c r="O9" s="85"/>
      <c r="P9" s="86"/>
      <c r="Q9" s="86"/>
      <c r="R9" s="6" t="e">
        <f t="shared" si="2"/>
        <v>#DIV/0!</v>
      </c>
      <c r="S9" s="86"/>
      <c r="T9" s="85"/>
      <c r="U9" s="86"/>
      <c r="V9" s="86"/>
      <c r="W9" s="6" t="e">
        <f t="shared" si="3"/>
        <v>#DIV/0!</v>
      </c>
      <c r="X9" s="92"/>
    </row>
    <row r="10" spans="1:24" s="9" customFormat="1" ht="9.75" customHeight="1">
      <c r="A10" s="11" t="s">
        <v>4</v>
      </c>
      <c r="B10" s="18" t="s">
        <v>9</v>
      </c>
      <c r="C10" s="17"/>
      <c r="D10" s="11" t="s">
        <v>2</v>
      </c>
      <c r="E10" s="65">
        <f t="shared" si="4"/>
        <v>9284.060000000001</v>
      </c>
      <c r="F10" s="66">
        <f t="shared" si="4"/>
        <v>9547.880000000001</v>
      </c>
      <c r="G10" s="66">
        <f t="shared" si="4"/>
        <v>9547.880000000001</v>
      </c>
      <c r="H10" s="16">
        <f t="shared" si="0"/>
        <v>100</v>
      </c>
      <c r="I10" s="77">
        <f>SUM(N10,S10)</f>
        <v>9096.75</v>
      </c>
      <c r="J10" s="110">
        <v>1610.96</v>
      </c>
      <c r="K10" s="111">
        <v>1660.96</v>
      </c>
      <c r="L10" s="66">
        <v>1660.96</v>
      </c>
      <c r="M10" s="16">
        <f t="shared" si="1"/>
        <v>100</v>
      </c>
      <c r="N10" s="66">
        <v>1599.46</v>
      </c>
      <c r="O10" s="65">
        <v>7673.1</v>
      </c>
      <c r="P10" s="66">
        <v>7886.92</v>
      </c>
      <c r="Q10" s="66">
        <v>7886.92</v>
      </c>
      <c r="R10" s="16">
        <f t="shared" si="2"/>
        <v>100</v>
      </c>
      <c r="S10" s="66">
        <v>7497.29</v>
      </c>
      <c r="T10" s="65"/>
      <c r="U10" s="66"/>
      <c r="V10" s="66"/>
      <c r="W10" s="16" t="e">
        <f t="shared" si="3"/>
        <v>#DIV/0!</v>
      </c>
      <c r="X10" s="77"/>
    </row>
    <row r="11" spans="1:24" s="9" customFormat="1" ht="9.75" customHeight="1">
      <c r="A11" s="11" t="s">
        <v>6</v>
      </c>
      <c r="B11" s="18" t="s">
        <v>11</v>
      </c>
      <c r="C11" s="17"/>
      <c r="D11" s="11" t="s">
        <v>2</v>
      </c>
      <c r="E11" s="65">
        <f t="shared" si="4"/>
        <v>0</v>
      </c>
      <c r="F11" s="66">
        <f t="shared" si="4"/>
        <v>0</v>
      </c>
      <c r="G11" s="66">
        <f t="shared" si="4"/>
        <v>0</v>
      </c>
      <c r="H11" s="16" t="e">
        <f t="shared" si="0"/>
        <v>#DIV/0!</v>
      </c>
      <c r="I11" s="77">
        <f>SUM(N11,S11)</f>
        <v>0</v>
      </c>
      <c r="J11" s="112"/>
      <c r="K11" s="113"/>
      <c r="L11" s="66"/>
      <c r="M11" s="16" t="e">
        <f t="shared" si="1"/>
        <v>#DIV/0!</v>
      </c>
      <c r="N11" s="66"/>
      <c r="O11" s="65"/>
      <c r="P11" s="66"/>
      <c r="Q11" s="66"/>
      <c r="R11" s="16" t="e">
        <f t="shared" si="2"/>
        <v>#DIV/0!</v>
      </c>
      <c r="S11" s="66"/>
      <c r="T11" s="65"/>
      <c r="U11" s="66"/>
      <c r="V11" s="66"/>
      <c r="W11" s="16" t="e">
        <f t="shared" si="3"/>
        <v>#DIV/0!</v>
      </c>
      <c r="X11" s="77"/>
    </row>
    <row r="12" spans="1:24" s="9" customFormat="1" ht="9.75" customHeight="1">
      <c r="A12" s="11" t="s">
        <v>8</v>
      </c>
      <c r="B12" s="18" t="s">
        <v>13</v>
      </c>
      <c r="C12" s="17"/>
      <c r="D12" s="11" t="s">
        <v>2</v>
      </c>
      <c r="E12" s="65">
        <f>SUM(E13,E17,E23,E27,E31,E32,E36,E37,E38,E39,E40,E43)</f>
        <v>9374.06</v>
      </c>
      <c r="F12" s="66">
        <f>SUM(F13,F17,F23,F27,F31,F32,F36,F37,F38,F39,F40,F43)</f>
        <v>9734.938</v>
      </c>
      <c r="G12" s="66">
        <f>SUM(G13,G17,G23,G27,G31,G32,G36,G37,G38,G39,G40,G43)</f>
        <v>9532.561</v>
      </c>
      <c r="H12" s="16">
        <f t="shared" si="0"/>
        <v>97.9211269758472</v>
      </c>
      <c r="I12" s="77">
        <f>SUM(I13,I17,I23,I27,I31,I32,I36,I37,I38,I39,I40,I43)</f>
        <v>9043.757</v>
      </c>
      <c r="J12" s="106">
        <f>SUM(J13,J17,J23,J27,J31,J32,J36,J37,J38,J39,J40,J43)</f>
        <v>1700.96</v>
      </c>
      <c r="K12" s="107">
        <f>SUM(K13,K17,K23,K27,K31,K32,K36,K37,K38,K39,K40,K43)</f>
        <v>1848.018</v>
      </c>
      <c r="L12" s="66">
        <f>SUM(L13,L17,L23,L27,L31,L32,L36,L37,L38,L39,L40,L43)</f>
        <v>1645.641</v>
      </c>
      <c r="M12" s="16">
        <f t="shared" si="1"/>
        <v>89.04897030223732</v>
      </c>
      <c r="N12" s="66">
        <f>SUM(N13,N17,N23,N27,N31,N32,N36,N37,N38,N39,N40,N43)</f>
        <v>1546.4669999999996</v>
      </c>
      <c r="O12" s="65">
        <f>SUM(O13,O17,O23,O27,O31,O32,O36,O37,O38,O39,O40,O43)</f>
        <v>7673.1</v>
      </c>
      <c r="P12" s="66">
        <f>SUM(P13,P17,P23,P27,P31,P32,P36,P37,P38,P39,P40,P43)</f>
        <v>7886.92</v>
      </c>
      <c r="Q12" s="66">
        <f>SUM(Q13,Q17,Q23,Q27,Q31,Q32,Q36,Q37,Q38,Q39,Q40,Q43)</f>
        <v>7886.92</v>
      </c>
      <c r="R12" s="16">
        <f t="shared" si="2"/>
        <v>100</v>
      </c>
      <c r="S12" s="66">
        <f>SUM(S13,S17,S23,S27,S31,S32,S36,S37,S38,S39,S40,S43)</f>
        <v>7497.29</v>
      </c>
      <c r="T12" s="65">
        <f>SUM(T13,T17,T23,T27,T31,T32,T36,T37,T38,T39,T40,T43)</f>
        <v>0</v>
      </c>
      <c r="U12" s="66">
        <f>SUM(U13,U17,U23,U27,U31,U32,U36,U37,U38,U39,U40,U43)</f>
        <v>0</v>
      </c>
      <c r="V12" s="66">
        <f>SUM(V13,V17,V23,V27,V31,V32,V36,V37,V38,V39,V40,V43)</f>
        <v>0</v>
      </c>
      <c r="W12" s="16" t="e">
        <f t="shared" si="3"/>
        <v>#DIV/0!</v>
      </c>
      <c r="X12" s="77">
        <f>SUM(X13,X17,X23,X27,X31,X32,X36,X37,X38,X39,X40,X43)</f>
        <v>0</v>
      </c>
    </row>
    <row r="13" spans="1:24" s="9" customFormat="1" ht="9.75" customHeight="1">
      <c r="A13" s="15" t="s">
        <v>10</v>
      </c>
      <c r="B13" s="20" t="s">
        <v>33</v>
      </c>
      <c r="C13" s="25"/>
      <c r="D13" s="15" t="s">
        <v>2</v>
      </c>
      <c r="E13" s="71">
        <f>SUM(E14:E16)</f>
        <v>272.88800000000003</v>
      </c>
      <c r="F13" s="72">
        <f>SUM(F14:F16)</f>
        <v>430.36299999999994</v>
      </c>
      <c r="G13" s="72">
        <f>SUM(G14:G16)</f>
        <v>429.52700000000004</v>
      </c>
      <c r="H13" s="8">
        <f t="shared" si="0"/>
        <v>99.80574538238652</v>
      </c>
      <c r="I13" s="80">
        <f>SUM(I14:I16)</f>
        <v>366.445</v>
      </c>
      <c r="J13" s="114">
        <f>SUM(J14:J16)</f>
        <v>136.788</v>
      </c>
      <c r="K13" s="115">
        <f>SUM(K14:K16)</f>
        <v>282.846</v>
      </c>
      <c r="L13" s="72">
        <f>SUM(L14:L16)</f>
        <v>282.01</v>
      </c>
      <c r="M13" s="8">
        <f t="shared" si="1"/>
        <v>99.70443280088811</v>
      </c>
      <c r="N13" s="72">
        <f>SUM(N14:N16)</f>
        <v>256.57399999999996</v>
      </c>
      <c r="O13" s="71">
        <f>SUM(O14:O16)</f>
        <v>136.1</v>
      </c>
      <c r="P13" s="72">
        <f>SUM(P14:P16)</f>
        <v>147.517</v>
      </c>
      <c r="Q13" s="72">
        <f>SUM(Q14:Q16)</f>
        <v>147.517</v>
      </c>
      <c r="R13" s="8">
        <f t="shared" si="2"/>
        <v>100</v>
      </c>
      <c r="S13" s="72">
        <f>SUM(S14:S16)</f>
        <v>109.871</v>
      </c>
      <c r="T13" s="71">
        <f>SUM(T14:T16)</f>
        <v>0</v>
      </c>
      <c r="U13" s="72">
        <f>SUM(U14:U16)</f>
        <v>0</v>
      </c>
      <c r="V13" s="72">
        <f>SUM(V14:V16)</f>
        <v>0</v>
      </c>
      <c r="W13" s="8" t="e">
        <f t="shared" si="3"/>
        <v>#DIV/0!</v>
      </c>
      <c r="X13" s="80">
        <f>SUM(X14:X16)</f>
        <v>0</v>
      </c>
    </row>
    <row r="14" spans="1:24" ht="9.75" customHeight="1">
      <c r="A14" s="21" t="s">
        <v>66</v>
      </c>
      <c r="B14" s="4" t="s">
        <v>34</v>
      </c>
      <c r="C14" s="4" t="s">
        <v>35</v>
      </c>
      <c r="D14" s="21" t="s">
        <v>2</v>
      </c>
      <c r="E14" s="83">
        <f aca="true" t="shared" si="5" ref="E14:G16">SUM(J14,O14)</f>
        <v>0</v>
      </c>
      <c r="F14" s="84">
        <f t="shared" si="5"/>
        <v>29.999</v>
      </c>
      <c r="G14" s="84">
        <f t="shared" si="5"/>
        <v>29.999</v>
      </c>
      <c r="H14" s="10">
        <f t="shared" si="0"/>
        <v>100</v>
      </c>
      <c r="I14" s="91">
        <f>SUM(N14,S14)</f>
        <v>34.389</v>
      </c>
      <c r="J14" s="108"/>
      <c r="K14" s="109">
        <v>29.999</v>
      </c>
      <c r="L14" s="84">
        <v>29.999</v>
      </c>
      <c r="M14" s="10">
        <v>34.389</v>
      </c>
      <c r="N14" s="84">
        <v>34.389</v>
      </c>
      <c r="O14" s="83"/>
      <c r="P14" s="84"/>
      <c r="Q14" s="84"/>
      <c r="R14" s="10" t="e">
        <f t="shared" si="2"/>
        <v>#DIV/0!</v>
      </c>
      <c r="S14" s="84"/>
      <c r="T14" s="83"/>
      <c r="U14" s="84"/>
      <c r="V14" s="84"/>
      <c r="W14" s="10" t="e">
        <f t="shared" si="3"/>
        <v>#DIV/0!</v>
      </c>
      <c r="X14" s="91"/>
    </row>
    <row r="15" spans="1:24" ht="9.75" customHeight="1">
      <c r="A15" s="23" t="s">
        <v>67</v>
      </c>
      <c r="B15" s="5"/>
      <c r="C15" s="5" t="s">
        <v>38</v>
      </c>
      <c r="D15" s="23" t="s">
        <v>2</v>
      </c>
      <c r="E15" s="87">
        <f t="shared" si="5"/>
        <v>0</v>
      </c>
      <c r="F15" s="88">
        <f t="shared" si="5"/>
        <v>110.766</v>
      </c>
      <c r="G15" s="88">
        <f t="shared" si="5"/>
        <v>110.766</v>
      </c>
      <c r="H15" s="3">
        <f t="shared" si="0"/>
        <v>100</v>
      </c>
      <c r="I15" s="93">
        <f>SUM(N15,S15)</f>
        <v>68.729</v>
      </c>
      <c r="J15" s="108"/>
      <c r="K15" s="109">
        <v>110.766</v>
      </c>
      <c r="L15" s="88">
        <v>110.766</v>
      </c>
      <c r="M15" s="3">
        <f t="shared" si="1"/>
        <v>100</v>
      </c>
      <c r="N15" s="88">
        <v>68.729</v>
      </c>
      <c r="O15" s="87"/>
      <c r="P15" s="88"/>
      <c r="Q15" s="88"/>
      <c r="R15" s="3" t="e">
        <f t="shared" si="2"/>
        <v>#DIV/0!</v>
      </c>
      <c r="S15" s="88"/>
      <c r="T15" s="87"/>
      <c r="U15" s="88"/>
      <c r="V15" s="88"/>
      <c r="W15" s="3" t="e">
        <f t="shared" si="3"/>
        <v>#DIV/0!</v>
      </c>
      <c r="X15" s="93"/>
    </row>
    <row r="16" spans="1:24" ht="9.75" customHeight="1">
      <c r="A16" s="24" t="s">
        <v>68</v>
      </c>
      <c r="B16" s="14"/>
      <c r="C16" s="14" t="s">
        <v>39</v>
      </c>
      <c r="D16" s="24" t="s">
        <v>2</v>
      </c>
      <c r="E16" s="89">
        <f t="shared" si="5"/>
        <v>272.88800000000003</v>
      </c>
      <c r="F16" s="90">
        <f t="shared" si="5"/>
        <v>289.59799999999996</v>
      </c>
      <c r="G16" s="90">
        <f t="shared" si="5"/>
        <v>288.762</v>
      </c>
      <c r="H16" s="7">
        <f t="shared" si="0"/>
        <v>99.71132397323187</v>
      </c>
      <c r="I16" s="94">
        <f>SUM(N16,S16)</f>
        <v>263.327</v>
      </c>
      <c r="J16" s="116">
        <v>136.788</v>
      </c>
      <c r="K16" s="117">
        <v>142.081</v>
      </c>
      <c r="L16" s="90">
        <v>141.245</v>
      </c>
      <c r="M16" s="7">
        <f t="shared" si="1"/>
        <v>99.41160324040513</v>
      </c>
      <c r="N16" s="90">
        <v>153.456</v>
      </c>
      <c r="O16" s="89">
        <v>136.1</v>
      </c>
      <c r="P16" s="90">
        <v>147.517</v>
      </c>
      <c r="Q16" s="90">
        <v>147.517</v>
      </c>
      <c r="R16" s="7">
        <f t="shared" si="2"/>
        <v>100</v>
      </c>
      <c r="S16" s="90">
        <v>109.871</v>
      </c>
      <c r="T16" s="89"/>
      <c r="U16" s="90"/>
      <c r="V16" s="90"/>
      <c r="W16" s="7" t="e">
        <f t="shared" si="3"/>
        <v>#DIV/0!</v>
      </c>
      <c r="X16" s="94"/>
    </row>
    <row r="17" spans="1:24" s="9" customFormat="1" ht="9.75" customHeight="1">
      <c r="A17" s="15" t="s">
        <v>12</v>
      </c>
      <c r="B17" s="26" t="s">
        <v>49</v>
      </c>
      <c r="C17" s="26"/>
      <c r="D17" s="15" t="s">
        <v>2</v>
      </c>
      <c r="E17" s="71">
        <f>SUM(E18:E22)</f>
        <v>810</v>
      </c>
      <c r="F17" s="72">
        <f>SUM(F18:F22)</f>
        <v>810</v>
      </c>
      <c r="G17" s="72">
        <f>SUM(G18:G22)</f>
        <v>723.894</v>
      </c>
      <c r="H17" s="8">
        <f t="shared" si="0"/>
        <v>89.36962962962963</v>
      </c>
      <c r="I17" s="80">
        <f>SUM(I18:I22)</f>
        <v>648.424</v>
      </c>
      <c r="J17" s="114">
        <f>SUM(J18:J22)</f>
        <v>810</v>
      </c>
      <c r="K17" s="115">
        <f>SUM(K18:K22)</f>
        <v>810</v>
      </c>
      <c r="L17" s="72">
        <f>SUM(L18:L22)</f>
        <v>723.894</v>
      </c>
      <c r="M17" s="8">
        <f t="shared" si="1"/>
        <v>89.36962962962963</v>
      </c>
      <c r="N17" s="72">
        <f>SUM(N18:N22)</f>
        <v>648.424</v>
      </c>
      <c r="O17" s="71">
        <f>SUM(O18:O22)</f>
        <v>0</v>
      </c>
      <c r="P17" s="72">
        <f>SUM(P18:P22)</f>
        <v>0</v>
      </c>
      <c r="Q17" s="72">
        <f>SUM(Q18:Q22)</f>
        <v>0</v>
      </c>
      <c r="R17" s="8" t="e">
        <f t="shared" si="2"/>
        <v>#DIV/0!</v>
      </c>
      <c r="S17" s="72">
        <f>SUM(S18:S22)</f>
        <v>0</v>
      </c>
      <c r="T17" s="71">
        <f>SUM(T18:T22)</f>
        <v>0</v>
      </c>
      <c r="U17" s="72">
        <f>SUM(U18:U22)</f>
        <v>0</v>
      </c>
      <c r="V17" s="72">
        <f>SUM(V18:V22)</f>
        <v>0</v>
      </c>
      <c r="W17" s="8" t="e">
        <f t="shared" si="3"/>
        <v>#DIV/0!</v>
      </c>
      <c r="X17" s="80">
        <f>SUM(X18:X22)</f>
        <v>0</v>
      </c>
    </row>
    <row r="18" spans="1:24" ht="9.75" customHeight="1">
      <c r="A18" s="23" t="s">
        <v>69</v>
      </c>
      <c r="B18" s="5" t="s">
        <v>34</v>
      </c>
      <c r="C18" s="5" t="s">
        <v>44</v>
      </c>
      <c r="D18" s="23" t="s">
        <v>2</v>
      </c>
      <c r="E18" s="87">
        <f aca="true" t="shared" si="6" ref="E18:G22">SUM(J18,O18)</f>
        <v>410</v>
      </c>
      <c r="F18" s="88">
        <f t="shared" si="6"/>
        <v>410</v>
      </c>
      <c r="G18" s="88">
        <f t="shared" si="6"/>
        <v>325.088</v>
      </c>
      <c r="H18" s="3">
        <f t="shared" si="0"/>
        <v>79.28975609756098</v>
      </c>
      <c r="I18" s="93">
        <f>SUM(N18,S18)</f>
        <v>299.391</v>
      </c>
      <c r="J18" s="108">
        <v>410</v>
      </c>
      <c r="K18" s="109">
        <v>410</v>
      </c>
      <c r="L18" s="88">
        <v>325.088</v>
      </c>
      <c r="M18" s="3">
        <f t="shared" si="1"/>
        <v>79.28975609756098</v>
      </c>
      <c r="N18" s="88">
        <v>299.391</v>
      </c>
      <c r="O18" s="87"/>
      <c r="P18" s="88"/>
      <c r="Q18" s="88"/>
      <c r="R18" s="3" t="e">
        <f t="shared" si="2"/>
        <v>#DIV/0!</v>
      </c>
      <c r="S18" s="88"/>
      <c r="T18" s="87"/>
      <c r="U18" s="88"/>
      <c r="V18" s="88"/>
      <c r="W18" s="3" t="e">
        <f t="shared" si="3"/>
        <v>#DIV/0!</v>
      </c>
      <c r="X18" s="93"/>
    </row>
    <row r="19" spans="1:24" ht="9.75" customHeight="1">
      <c r="A19" s="23" t="s">
        <v>70</v>
      </c>
      <c r="B19" s="5"/>
      <c r="C19" s="5" t="s">
        <v>45</v>
      </c>
      <c r="D19" s="23" t="s">
        <v>2</v>
      </c>
      <c r="E19" s="87">
        <f t="shared" si="6"/>
        <v>90</v>
      </c>
      <c r="F19" s="88">
        <f t="shared" si="6"/>
        <v>90</v>
      </c>
      <c r="G19" s="88">
        <f t="shared" si="6"/>
        <v>88.806</v>
      </c>
      <c r="H19" s="3">
        <f t="shared" si="0"/>
        <v>98.67333333333333</v>
      </c>
      <c r="I19" s="93">
        <f>SUM(N19,S19)</f>
        <v>69.033</v>
      </c>
      <c r="J19" s="108">
        <v>90</v>
      </c>
      <c r="K19" s="109">
        <v>90</v>
      </c>
      <c r="L19" s="88">
        <v>88.806</v>
      </c>
      <c r="M19" s="3">
        <f t="shared" si="1"/>
        <v>98.67333333333333</v>
      </c>
      <c r="N19" s="88">
        <v>69.033</v>
      </c>
      <c r="O19" s="87"/>
      <c r="P19" s="88"/>
      <c r="Q19" s="88"/>
      <c r="R19" s="3" t="e">
        <f t="shared" si="2"/>
        <v>#DIV/0!</v>
      </c>
      <c r="S19" s="88"/>
      <c r="T19" s="87"/>
      <c r="U19" s="88"/>
      <c r="V19" s="88"/>
      <c r="W19" s="3" t="e">
        <f t="shared" si="3"/>
        <v>#DIV/0!</v>
      </c>
      <c r="X19" s="93"/>
    </row>
    <row r="20" spans="1:24" ht="9.75" customHeight="1">
      <c r="A20" s="23" t="s">
        <v>71</v>
      </c>
      <c r="B20" s="5"/>
      <c r="C20" s="5" t="s">
        <v>46</v>
      </c>
      <c r="D20" s="23" t="s">
        <v>2</v>
      </c>
      <c r="E20" s="87">
        <f t="shared" si="6"/>
        <v>310</v>
      </c>
      <c r="F20" s="88">
        <f t="shared" si="6"/>
        <v>310</v>
      </c>
      <c r="G20" s="88">
        <f t="shared" si="6"/>
        <v>310</v>
      </c>
      <c r="H20" s="3">
        <f t="shared" si="0"/>
        <v>100</v>
      </c>
      <c r="I20" s="93">
        <f>SUM(N20,S20)</f>
        <v>280</v>
      </c>
      <c r="J20" s="108">
        <v>310</v>
      </c>
      <c r="K20" s="109">
        <v>310</v>
      </c>
      <c r="L20" s="88">
        <v>310</v>
      </c>
      <c r="M20" s="3">
        <f t="shared" si="1"/>
        <v>100</v>
      </c>
      <c r="N20" s="88">
        <v>280</v>
      </c>
      <c r="O20" s="87"/>
      <c r="P20" s="88"/>
      <c r="Q20" s="88"/>
      <c r="R20" s="3" t="e">
        <f t="shared" si="2"/>
        <v>#DIV/0!</v>
      </c>
      <c r="S20" s="88"/>
      <c r="T20" s="87"/>
      <c r="U20" s="88"/>
      <c r="V20" s="88"/>
      <c r="W20" s="3" t="e">
        <f t="shared" si="3"/>
        <v>#DIV/0!</v>
      </c>
      <c r="X20" s="93"/>
    </row>
    <row r="21" spans="1:24" ht="9.75" customHeight="1">
      <c r="A21" s="23" t="s">
        <v>72</v>
      </c>
      <c r="B21" s="5"/>
      <c r="C21" s="5" t="s">
        <v>47</v>
      </c>
      <c r="D21" s="23" t="s">
        <v>2</v>
      </c>
      <c r="E21" s="87">
        <f t="shared" si="6"/>
        <v>0</v>
      </c>
      <c r="F21" s="88">
        <f t="shared" si="6"/>
        <v>0</v>
      </c>
      <c r="G21" s="88">
        <f t="shared" si="6"/>
        <v>0</v>
      </c>
      <c r="H21" s="3" t="e">
        <f t="shared" si="0"/>
        <v>#DIV/0!</v>
      </c>
      <c r="I21" s="93">
        <f>SUM(N21,S21)</f>
        <v>0</v>
      </c>
      <c r="J21" s="108"/>
      <c r="K21" s="109"/>
      <c r="L21" s="88"/>
      <c r="M21" s="3" t="e">
        <f t="shared" si="1"/>
        <v>#DIV/0!</v>
      </c>
      <c r="N21" s="88"/>
      <c r="O21" s="87"/>
      <c r="P21" s="88"/>
      <c r="Q21" s="88"/>
      <c r="R21" s="3" t="e">
        <f t="shared" si="2"/>
        <v>#DIV/0!</v>
      </c>
      <c r="S21" s="88"/>
      <c r="T21" s="87"/>
      <c r="U21" s="88"/>
      <c r="V21" s="88"/>
      <c r="W21" s="3" t="e">
        <f t="shared" si="3"/>
        <v>#DIV/0!</v>
      </c>
      <c r="X21" s="93"/>
    </row>
    <row r="22" spans="1:24" ht="9.75" customHeight="1">
      <c r="A22" s="24" t="s">
        <v>73</v>
      </c>
      <c r="B22" s="14"/>
      <c r="C22" s="14" t="s">
        <v>39</v>
      </c>
      <c r="D22" s="24" t="s">
        <v>2</v>
      </c>
      <c r="E22" s="89">
        <f t="shared" si="6"/>
        <v>0</v>
      </c>
      <c r="F22" s="90">
        <f t="shared" si="6"/>
        <v>0</v>
      </c>
      <c r="G22" s="90">
        <f t="shared" si="6"/>
        <v>0</v>
      </c>
      <c r="H22" s="7" t="e">
        <f t="shared" si="0"/>
        <v>#DIV/0!</v>
      </c>
      <c r="I22" s="94">
        <f>SUM(N22,S22)</f>
        <v>0</v>
      </c>
      <c r="J22" s="118"/>
      <c r="K22" s="119"/>
      <c r="L22" s="90"/>
      <c r="M22" s="7" t="e">
        <f t="shared" si="1"/>
        <v>#DIV/0!</v>
      </c>
      <c r="N22" s="90"/>
      <c r="O22" s="89"/>
      <c r="P22" s="90"/>
      <c r="Q22" s="90"/>
      <c r="R22" s="7" t="e">
        <f t="shared" si="2"/>
        <v>#DIV/0!</v>
      </c>
      <c r="S22" s="90"/>
      <c r="T22" s="89"/>
      <c r="U22" s="90"/>
      <c r="V22" s="90"/>
      <c r="W22" s="7" t="e">
        <f t="shared" si="3"/>
        <v>#DIV/0!</v>
      </c>
      <c r="X22" s="94"/>
    </row>
    <row r="23" spans="1:24" s="9" customFormat="1" ht="9.75" customHeight="1">
      <c r="A23" s="15" t="s">
        <v>14</v>
      </c>
      <c r="B23" s="26" t="s">
        <v>50</v>
      </c>
      <c r="C23" s="26"/>
      <c r="D23" s="15" t="s">
        <v>2</v>
      </c>
      <c r="E23" s="71">
        <f>SUM(E24:E26)</f>
        <v>0</v>
      </c>
      <c r="F23" s="72">
        <f>SUM(F24:F26)</f>
        <v>0</v>
      </c>
      <c r="G23" s="72">
        <f>SUM(G24:G26)</f>
        <v>0</v>
      </c>
      <c r="H23" s="8" t="e">
        <f t="shared" si="0"/>
        <v>#DIV/0!</v>
      </c>
      <c r="I23" s="80">
        <f>SUM(I24:I26)</f>
        <v>0</v>
      </c>
      <c r="J23" s="114">
        <f>SUM(J24:J26)</f>
        <v>0</v>
      </c>
      <c r="K23" s="115">
        <f>SUM(K24:K26)</f>
        <v>0</v>
      </c>
      <c r="L23" s="72">
        <f>SUM(L24:L26)</f>
        <v>0</v>
      </c>
      <c r="M23" s="8" t="e">
        <f t="shared" si="1"/>
        <v>#DIV/0!</v>
      </c>
      <c r="N23" s="72">
        <f>SUM(N24:N26)</f>
        <v>0</v>
      </c>
      <c r="O23" s="71">
        <f>SUM(O24:O26)</f>
        <v>0</v>
      </c>
      <c r="P23" s="72">
        <f>SUM(P24:P26)</f>
        <v>0</v>
      </c>
      <c r="Q23" s="72">
        <f>SUM(Q24:Q26)</f>
        <v>0</v>
      </c>
      <c r="R23" s="8" t="e">
        <f t="shared" si="2"/>
        <v>#DIV/0!</v>
      </c>
      <c r="S23" s="72">
        <f>SUM(S24:S26)</f>
        <v>0</v>
      </c>
      <c r="T23" s="71">
        <f>SUM(T24:T26)</f>
        <v>0</v>
      </c>
      <c r="U23" s="72">
        <f>SUM(U24:U26)</f>
        <v>0</v>
      </c>
      <c r="V23" s="72">
        <f>SUM(V24:V26)</f>
        <v>0</v>
      </c>
      <c r="W23" s="8" t="e">
        <f t="shared" si="3"/>
        <v>#DIV/0!</v>
      </c>
      <c r="X23" s="80">
        <f>SUM(X24:X26)</f>
        <v>0</v>
      </c>
    </row>
    <row r="24" spans="1:24" ht="9.75" customHeight="1">
      <c r="A24" s="23" t="s">
        <v>36</v>
      </c>
      <c r="B24" s="5" t="s">
        <v>34</v>
      </c>
      <c r="C24" s="5" t="s">
        <v>78</v>
      </c>
      <c r="D24" s="23" t="s">
        <v>2</v>
      </c>
      <c r="E24" s="87">
        <f aca="true" t="shared" si="7" ref="E24:G26">SUM(J24,O24)</f>
        <v>0</v>
      </c>
      <c r="F24" s="88">
        <f t="shared" si="7"/>
        <v>0</v>
      </c>
      <c r="G24" s="88">
        <f t="shared" si="7"/>
        <v>0</v>
      </c>
      <c r="H24" s="3" t="e">
        <f t="shared" si="0"/>
        <v>#DIV/0!</v>
      </c>
      <c r="I24" s="93">
        <f>SUM(N24,S24)</f>
        <v>0</v>
      </c>
      <c r="J24" s="108"/>
      <c r="K24" s="109"/>
      <c r="L24" s="88"/>
      <c r="M24" s="3" t="e">
        <f t="shared" si="1"/>
        <v>#DIV/0!</v>
      </c>
      <c r="N24" s="88"/>
      <c r="O24" s="87"/>
      <c r="P24" s="88"/>
      <c r="Q24" s="88"/>
      <c r="R24" s="3" t="e">
        <f t="shared" si="2"/>
        <v>#DIV/0!</v>
      </c>
      <c r="S24" s="88"/>
      <c r="T24" s="87"/>
      <c r="U24" s="88"/>
      <c r="V24" s="88"/>
      <c r="W24" s="3" t="e">
        <f t="shared" si="3"/>
        <v>#DIV/0!</v>
      </c>
      <c r="X24" s="93"/>
    </row>
    <row r="25" spans="1:24" ht="9.75" customHeight="1">
      <c r="A25" s="23" t="s">
        <v>37</v>
      </c>
      <c r="B25" s="5"/>
      <c r="C25" s="5" t="s">
        <v>48</v>
      </c>
      <c r="D25" s="23" t="s">
        <v>2</v>
      </c>
      <c r="E25" s="87">
        <f t="shared" si="7"/>
        <v>0</v>
      </c>
      <c r="F25" s="88">
        <f t="shared" si="7"/>
        <v>0</v>
      </c>
      <c r="G25" s="88">
        <f t="shared" si="7"/>
        <v>0</v>
      </c>
      <c r="H25" s="3" t="e">
        <f t="shared" si="0"/>
        <v>#DIV/0!</v>
      </c>
      <c r="I25" s="93">
        <f>SUM(N25,S25)</f>
        <v>0</v>
      </c>
      <c r="J25" s="108"/>
      <c r="K25" s="109"/>
      <c r="L25" s="88"/>
      <c r="M25" s="3" t="e">
        <f t="shared" si="1"/>
        <v>#DIV/0!</v>
      </c>
      <c r="N25" s="88"/>
      <c r="O25" s="87"/>
      <c r="P25" s="88"/>
      <c r="Q25" s="88"/>
      <c r="R25" s="3" t="e">
        <f t="shared" si="2"/>
        <v>#DIV/0!</v>
      </c>
      <c r="S25" s="88"/>
      <c r="T25" s="87"/>
      <c r="U25" s="88"/>
      <c r="V25" s="88"/>
      <c r="W25" s="3" t="e">
        <f t="shared" si="3"/>
        <v>#DIV/0!</v>
      </c>
      <c r="X25" s="93"/>
    </row>
    <row r="26" spans="1:24" ht="9.75" customHeight="1">
      <c r="A26" s="24" t="s">
        <v>40</v>
      </c>
      <c r="B26" s="14"/>
      <c r="C26" s="14" t="s">
        <v>39</v>
      </c>
      <c r="D26" s="24" t="s">
        <v>2</v>
      </c>
      <c r="E26" s="89">
        <f t="shared" si="7"/>
        <v>0</v>
      </c>
      <c r="F26" s="90">
        <f t="shared" si="7"/>
        <v>0</v>
      </c>
      <c r="G26" s="90">
        <f t="shared" si="7"/>
        <v>0</v>
      </c>
      <c r="H26" s="7" t="e">
        <f t="shared" si="0"/>
        <v>#DIV/0!</v>
      </c>
      <c r="I26" s="94">
        <f>SUM(N26,S26)</f>
        <v>0</v>
      </c>
      <c r="J26" s="118"/>
      <c r="K26" s="119"/>
      <c r="L26" s="90"/>
      <c r="M26" s="7" t="e">
        <f t="shared" si="1"/>
        <v>#DIV/0!</v>
      </c>
      <c r="N26" s="90"/>
      <c r="O26" s="89"/>
      <c r="P26" s="90"/>
      <c r="Q26" s="90"/>
      <c r="R26" s="7" t="e">
        <f t="shared" si="2"/>
        <v>#DIV/0!</v>
      </c>
      <c r="S26" s="90"/>
      <c r="T26" s="89"/>
      <c r="U26" s="90"/>
      <c r="V26" s="90"/>
      <c r="W26" s="7" t="e">
        <f t="shared" si="3"/>
        <v>#DIV/0!</v>
      </c>
      <c r="X26" s="94"/>
    </row>
    <row r="27" spans="1:24" s="9" customFormat="1" ht="9.75" customHeight="1">
      <c r="A27" s="15" t="s">
        <v>15</v>
      </c>
      <c r="B27" s="26" t="s">
        <v>51</v>
      </c>
      <c r="C27" s="26"/>
      <c r="D27" s="15" t="s">
        <v>2</v>
      </c>
      <c r="E27" s="71">
        <f>SUM(E28:E30)</f>
        <v>295</v>
      </c>
      <c r="F27" s="72">
        <f>SUM(F28:F30)</f>
        <v>295</v>
      </c>
      <c r="G27" s="72">
        <f>SUM(G28:G30)</f>
        <v>240.99500000000003</v>
      </c>
      <c r="H27" s="8">
        <f t="shared" si="0"/>
        <v>81.69322033898307</v>
      </c>
      <c r="I27" s="80">
        <f>SUM(I28:I30)</f>
        <v>161.083</v>
      </c>
      <c r="J27" s="114">
        <f>SUM(J28:J30)</f>
        <v>295</v>
      </c>
      <c r="K27" s="115">
        <f>SUM(K28:K30)</f>
        <v>295</v>
      </c>
      <c r="L27" s="72">
        <f>SUM(L28:L30)</f>
        <v>240.99500000000003</v>
      </c>
      <c r="M27" s="8">
        <f t="shared" si="1"/>
        <v>81.69322033898307</v>
      </c>
      <c r="N27" s="72">
        <f>SUM(N28:N30)</f>
        <v>161.083</v>
      </c>
      <c r="O27" s="71">
        <f>SUM(O28:O30)</f>
        <v>0</v>
      </c>
      <c r="P27" s="72">
        <f>SUM(P28:P30)</f>
        <v>0</v>
      </c>
      <c r="Q27" s="72">
        <f>SUM(Q28:Q30)</f>
        <v>0</v>
      </c>
      <c r="R27" s="8" t="e">
        <f t="shared" si="2"/>
        <v>#DIV/0!</v>
      </c>
      <c r="S27" s="72">
        <f>SUM(S28:S30)</f>
        <v>0</v>
      </c>
      <c r="T27" s="71">
        <f>SUM(T28:T30)</f>
        <v>0</v>
      </c>
      <c r="U27" s="72">
        <f>SUM(U28:U30)</f>
        <v>0</v>
      </c>
      <c r="V27" s="72">
        <f>SUM(V28:V30)</f>
        <v>0</v>
      </c>
      <c r="W27" s="8" t="e">
        <f t="shared" si="3"/>
        <v>#DIV/0!</v>
      </c>
      <c r="X27" s="80">
        <f>SUM(X28:X30)</f>
        <v>0</v>
      </c>
    </row>
    <row r="28" spans="1:24" ht="9.75" customHeight="1">
      <c r="A28" s="23" t="s">
        <v>41</v>
      </c>
      <c r="B28" s="5" t="s">
        <v>34</v>
      </c>
      <c r="C28" s="5" t="s">
        <v>84</v>
      </c>
      <c r="D28" s="23" t="s">
        <v>2</v>
      </c>
      <c r="E28" s="87">
        <f aca="true" t="shared" si="8" ref="E28:G31">SUM(J28,O28)</f>
        <v>185</v>
      </c>
      <c r="F28" s="88">
        <f t="shared" si="8"/>
        <v>185</v>
      </c>
      <c r="G28" s="88">
        <f t="shared" si="8"/>
        <v>173.419</v>
      </c>
      <c r="H28" s="3">
        <f t="shared" si="0"/>
        <v>93.74</v>
      </c>
      <c r="I28" s="93">
        <f>SUM(N28,S28)</f>
        <v>84.875</v>
      </c>
      <c r="J28" s="108">
        <v>185</v>
      </c>
      <c r="K28" s="109">
        <v>185</v>
      </c>
      <c r="L28" s="88">
        <v>173.419</v>
      </c>
      <c r="M28" s="3">
        <f t="shared" si="1"/>
        <v>93.74</v>
      </c>
      <c r="N28" s="88">
        <v>84.875</v>
      </c>
      <c r="O28" s="87"/>
      <c r="P28" s="88"/>
      <c r="Q28" s="88"/>
      <c r="R28" s="3" t="e">
        <f t="shared" si="2"/>
        <v>#DIV/0!</v>
      </c>
      <c r="S28" s="88"/>
      <c r="T28" s="87"/>
      <c r="U28" s="88"/>
      <c r="V28" s="88"/>
      <c r="W28" s="3" t="e">
        <f t="shared" si="3"/>
        <v>#DIV/0!</v>
      </c>
      <c r="X28" s="93"/>
    </row>
    <row r="29" spans="1:24" ht="9.75" customHeight="1">
      <c r="A29" s="23" t="s">
        <v>42</v>
      </c>
      <c r="B29" s="5"/>
      <c r="C29" s="5" t="s">
        <v>85</v>
      </c>
      <c r="D29" s="23" t="s">
        <v>2</v>
      </c>
      <c r="E29" s="87">
        <f t="shared" si="8"/>
        <v>80</v>
      </c>
      <c r="F29" s="88">
        <f t="shared" si="8"/>
        <v>80</v>
      </c>
      <c r="G29" s="88">
        <f t="shared" si="8"/>
        <v>59.253</v>
      </c>
      <c r="H29" s="3">
        <f t="shared" si="0"/>
        <v>74.06625</v>
      </c>
      <c r="I29" s="93">
        <f>SUM(N29,S29)</f>
        <v>71.341</v>
      </c>
      <c r="J29" s="108">
        <v>80</v>
      </c>
      <c r="K29" s="109">
        <v>80</v>
      </c>
      <c r="L29" s="88">
        <v>59.253</v>
      </c>
      <c r="M29" s="3">
        <f t="shared" si="1"/>
        <v>74.06625</v>
      </c>
      <c r="N29" s="88">
        <v>71.341</v>
      </c>
      <c r="O29" s="87"/>
      <c r="P29" s="88"/>
      <c r="Q29" s="88"/>
      <c r="R29" s="3" t="e">
        <f t="shared" si="2"/>
        <v>#DIV/0!</v>
      </c>
      <c r="S29" s="88"/>
      <c r="T29" s="87"/>
      <c r="U29" s="88"/>
      <c r="V29" s="88"/>
      <c r="W29" s="3" t="e">
        <f t="shared" si="3"/>
        <v>#DIV/0!</v>
      </c>
      <c r="X29" s="93"/>
    </row>
    <row r="30" spans="1:24" ht="9.75" customHeight="1">
      <c r="A30" s="24" t="s">
        <v>43</v>
      </c>
      <c r="B30" s="14"/>
      <c r="C30" s="14" t="s">
        <v>55</v>
      </c>
      <c r="D30" s="24" t="s">
        <v>2</v>
      </c>
      <c r="E30" s="89">
        <f t="shared" si="8"/>
        <v>30</v>
      </c>
      <c r="F30" s="90">
        <f t="shared" si="8"/>
        <v>30</v>
      </c>
      <c r="G30" s="90">
        <f t="shared" si="8"/>
        <v>8.323</v>
      </c>
      <c r="H30" s="7">
        <f t="shared" si="0"/>
        <v>27.743333333333336</v>
      </c>
      <c r="I30" s="94">
        <f>SUM(N30,S30)</f>
        <v>4.867</v>
      </c>
      <c r="J30" s="118">
        <v>30</v>
      </c>
      <c r="K30" s="119">
        <v>30</v>
      </c>
      <c r="L30" s="90">
        <v>8.323</v>
      </c>
      <c r="M30" s="7">
        <f t="shared" si="1"/>
        <v>27.743333333333336</v>
      </c>
      <c r="N30" s="90">
        <v>4.867</v>
      </c>
      <c r="O30" s="89"/>
      <c r="P30" s="90"/>
      <c r="Q30" s="90"/>
      <c r="R30" s="7" t="e">
        <f t="shared" si="2"/>
        <v>#DIV/0!</v>
      </c>
      <c r="S30" s="90"/>
      <c r="T30" s="89"/>
      <c r="U30" s="90"/>
      <c r="V30" s="90"/>
      <c r="W30" s="7" t="e">
        <f t="shared" si="3"/>
        <v>#DIV/0!</v>
      </c>
      <c r="X30" s="94"/>
    </row>
    <row r="31" spans="1:24" s="9" customFormat="1" ht="9.75" customHeight="1">
      <c r="A31" s="11" t="s">
        <v>16</v>
      </c>
      <c r="B31" s="12" t="s">
        <v>56</v>
      </c>
      <c r="C31" s="12"/>
      <c r="D31" s="11" t="s">
        <v>2</v>
      </c>
      <c r="E31" s="65">
        <f t="shared" si="8"/>
        <v>8</v>
      </c>
      <c r="F31" s="66">
        <f t="shared" si="8"/>
        <v>5.548</v>
      </c>
      <c r="G31" s="66">
        <f t="shared" si="8"/>
        <v>2.782</v>
      </c>
      <c r="H31" s="16">
        <f t="shared" si="0"/>
        <v>50.14419610670512</v>
      </c>
      <c r="I31" s="77">
        <f>SUM(N31,S31)</f>
        <v>4.12</v>
      </c>
      <c r="J31" s="112">
        <v>3</v>
      </c>
      <c r="K31" s="113">
        <v>3</v>
      </c>
      <c r="L31" s="66">
        <v>0.234</v>
      </c>
      <c r="M31" s="16">
        <f t="shared" si="1"/>
        <v>7.8</v>
      </c>
      <c r="N31" s="66">
        <v>0.236</v>
      </c>
      <c r="O31" s="65">
        <v>5</v>
      </c>
      <c r="P31" s="66">
        <v>2.548</v>
      </c>
      <c r="Q31" s="66">
        <v>2.548</v>
      </c>
      <c r="R31" s="16">
        <f t="shared" si="2"/>
        <v>100</v>
      </c>
      <c r="S31" s="66">
        <v>3.884</v>
      </c>
      <c r="T31" s="65"/>
      <c r="U31" s="66"/>
      <c r="V31" s="66"/>
      <c r="W31" s="16" t="e">
        <f t="shared" si="3"/>
        <v>#DIV/0!</v>
      </c>
      <c r="X31" s="77"/>
    </row>
    <row r="32" spans="1:24" s="9" customFormat="1" ht="9.75" customHeight="1">
      <c r="A32" s="15" t="s">
        <v>17</v>
      </c>
      <c r="B32" s="26" t="s">
        <v>57</v>
      </c>
      <c r="C32" s="26"/>
      <c r="D32" s="15" t="s">
        <v>2</v>
      </c>
      <c r="E32" s="71">
        <f>SUM(E33:E35)</f>
        <v>332.5</v>
      </c>
      <c r="F32" s="72">
        <f>SUM(F33:F35)</f>
        <v>363.161</v>
      </c>
      <c r="G32" s="72">
        <f>SUM(G33:G35)</f>
        <v>316.201</v>
      </c>
      <c r="H32" s="8">
        <f t="shared" si="0"/>
        <v>87.06909607584515</v>
      </c>
      <c r="I32" s="80">
        <f>SUM(I33:I35)</f>
        <v>332.272</v>
      </c>
      <c r="J32" s="114">
        <f>SUM(J33:J35)</f>
        <v>282.5</v>
      </c>
      <c r="K32" s="115">
        <f>SUM(K33:K35)</f>
        <v>282.5</v>
      </c>
      <c r="L32" s="72">
        <f>SUM(L33:L35)</f>
        <v>235.54</v>
      </c>
      <c r="M32" s="8">
        <f t="shared" si="1"/>
        <v>83.37699115044246</v>
      </c>
      <c r="N32" s="72">
        <f>SUM(N33:N35)</f>
        <v>265.406</v>
      </c>
      <c r="O32" s="71">
        <f>SUM(O33:O35)</f>
        <v>50</v>
      </c>
      <c r="P32" s="72">
        <f>SUM(P33:P35)</f>
        <v>80.661</v>
      </c>
      <c r="Q32" s="72">
        <f>SUM(Q33:Q35)</f>
        <v>80.661</v>
      </c>
      <c r="R32" s="8">
        <f t="shared" si="2"/>
        <v>100</v>
      </c>
      <c r="S32" s="72">
        <f>SUM(S33:S35)</f>
        <v>66.866</v>
      </c>
      <c r="T32" s="71">
        <f>SUM(T33:T35)</f>
        <v>0</v>
      </c>
      <c r="U32" s="72">
        <f>SUM(U33:U35)</f>
        <v>0</v>
      </c>
      <c r="V32" s="72">
        <f>SUM(V33:V35)</f>
        <v>0</v>
      </c>
      <c r="W32" s="8" t="e">
        <f t="shared" si="3"/>
        <v>#DIV/0!</v>
      </c>
      <c r="X32" s="80">
        <f>SUM(X33:X35)</f>
        <v>0</v>
      </c>
    </row>
    <row r="33" spans="1:24" ht="9.75" customHeight="1">
      <c r="A33" s="23" t="s">
        <v>52</v>
      </c>
      <c r="B33" s="5" t="s">
        <v>34</v>
      </c>
      <c r="C33" s="5" t="s">
        <v>78</v>
      </c>
      <c r="D33" s="23" t="s">
        <v>2</v>
      </c>
      <c r="E33" s="87">
        <f aca="true" t="shared" si="9" ref="E33:G39">SUM(J33,O33)</f>
        <v>24.5</v>
      </c>
      <c r="F33" s="88">
        <f t="shared" si="9"/>
        <v>24.5</v>
      </c>
      <c r="G33" s="88">
        <f t="shared" si="9"/>
        <v>16.024</v>
      </c>
      <c r="H33" s="3">
        <f t="shared" si="0"/>
        <v>65.40408163265306</v>
      </c>
      <c r="I33" s="93">
        <f aca="true" t="shared" si="10" ref="I33:I39">SUM(N33,S33)</f>
        <v>16.636</v>
      </c>
      <c r="J33" s="108">
        <v>24.5</v>
      </c>
      <c r="K33" s="109">
        <v>24.5</v>
      </c>
      <c r="L33" s="88">
        <v>16.024</v>
      </c>
      <c r="M33" s="3">
        <f t="shared" si="1"/>
        <v>65.40408163265306</v>
      </c>
      <c r="N33" s="88">
        <v>16.636</v>
      </c>
      <c r="O33" s="87"/>
      <c r="P33" s="88"/>
      <c r="Q33" s="88"/>
      <c r="R33" s="3" t="e">
        <f t="shared" si="2"/>
        <v>#DIV/0!</v>
      </c>
      <c r="S33" s="88"/>
      <c r="T33" s="87"/>
      <c r="U33" s="88"/>
      <c r="V33" s="88"/>
      <c r="W33" s="3" t="e">
        <f t="shared" si="3"/>
        <v>#DIV/0!</v>
      </c>
      <c r="X33" s="93"/>
    </row>
    <row r="34" spans="1:24" ht="9.75" customHeight="1">
      <c r="A34" s="23" t="s">
        <v>53</v>
      </c>
      <c r="B34" s="5"/>
      <c r="C34" s="5" t="s">
        <v>48</v>
      </c>
      <c r="D34" s="23" t="s">
        <v>2</v>
      </c>
      <c r="E34" s="87">
        <f t="shared" si="9"/>
        <v>2</v>
      </c>
      <c r="F34" s="88">
        <f t="shared" si="9"/>
        <v>2</v>
      </c>
      <c r="G34" s="88">
        <f t="shared" si="9"/>
        <v>1.994</v>
      </c>
      <c r="H34" s="3">
        <f t="shared" si="0"/>
        <v>99.7</v>
      </c>
      <c r="I34" s="93">
        <f t="shared" si="10"/>
        <v>1.978</v>
      </c>
      <c r="J34" s="108">
        <v>2</v>
      </c>
      <c r="K34" s="109">
        <v>2</v>
      </c>
      <c r="L34" s="88">
        <v>1.994</v>
      </c>
      <c r="M34" s="3">
        <f t="shared" si="1"/>
        <v>99.7</v>
      </c>
      <c r="N34" s="88">
        <v>1.978</v>
      </c>
      <c r="O34" s="87"/>
      <c r="P34" s="88"/>
      <c r="Q34" s="88"/>
      <c r="R34" s="3" t="e">
        <f t="shared" si="2"/>
        <v>#DIV/0!</v>
      </c>
      <c r="S34" s="88"/>
      <c r="T34" s="87"/>
      <c r="U34" s="88"/>
      <c r="V34" s="88"/>
      <c r="W34" s="3" t="e">
        <f t="shared" si="3"/>
        <v>#DIV/0!</v>
      </c>
      <c r="X34" s="93"/>
    </row>
    <row r="35" spans="1:24" ht="9.75" customHeight="1">
      <c r="A35" s="24" t="s">
        <v>54</v>
      </c>
      <c r="B35" s="14"/>
      <c r="C35" s="14" t="s">
        <v>39</v>
      </c>
      <c r="D35" s="24" t="s">
        <v>2</v>
      </c>
      <c r="E35" s="89">
        <f t="shared" si="9"/>
        <v>306</v>
      </c>
      <c r="F35" s="90">
        <f t="shared" si="9"/>
        <v>336.661</v>
      </c>
      <c r="G35" s="90">
        <f t="shared" si="9"/>
        <v>298.183</v>
      </c>
      <c r="H35" s="7">
        <f t="shared" si="0"/>
        <v>88.57069871473084</v>
      </c>
      <c r="I35" s="94">
        <f t="shared" si="10"/>
        <v>313.658</v>
      </c>
      <c r="J35" s="118">
        <v>256</v>
      </c>
      <c r="K35" s="119">
        <v>256</v>
      </c>
      <c r="L35" s="90">
        <v>217.522</v>
      </c>
      <c r="M35" s="7">
        <f t="shared" si="1"/>
        <v>84.96953125</v>
      </c>
      <c r="N35" s="90">
        <v>246.792</v>
      </c>
      <c r="O35" s="89">
        <v>50</v>
      </c>
      <c r="P35" s="90">
        <v>80.661</v>
      </c>
      <c r="Q35" s="90">
        <v>80.661</v>
      </c>
      <c r="R35" s="7">
        <f t="shared" si="2"/>
        <v>100</v>
      </c>
      <c r="S35" s="90">
        <v>66.866</v>
      </c>
      <c r="T35" s="89"/>
      <c r="U35" s="90"/>
      <c r="V35" s="90"/>
      <c r="W35" s="7" t="e">
        <f t="shared" si="3"/>
        <v>#DIV/0!</v>
      </c>
      <c r="X35" s="94"/>
    </row>
    <row r="36" spans="1:24" s="9" customFormat="1" ht="9.75" customHeight="1">
      <c r="A36" s="11" t="s">
        <v>18</v>
      </c>
      <c r="B36" s="12" t="s">
        <v>58</v>
      </c>
      <c r="C36" s="12"/>
      <c r="D36" s="11" t="s">
        <v>2</v>
      </c>
      <c r="E36" s="65">
        <f t="shared" si="9"/>
        <v>5523.5</v>
      </c>
      <c r="F36" s="66">
        <f t="shared" si="9"/>
        <v>5649.5</v>
      </c>
      <c r="G36" s="66">
        <f t="shared" si="9"/>
        <v>5644.607</v>
      </c>
      <c r="H36" s="16">
        <f t="shared" si="0"/>
        <v>99.91339056553677</v>
      </c>
      <c r="I36" s="77">
        <f t="shared" si="10"/>
        <v>5396.475</v>
      </c>
      <c r="J36" s="120">
        <v>80.5</v>
      </c>
      <c r="K36" s="121">
        <v>80.5</v>
      </c>
      <c r="L36" s="66">
        <v>75.607</v>
      </c>
      <c r="M36" s="16">
        <f t="shared" si="1"/>
        <v>93.92173913043477</v>
      </c>
      <c r="N36" s="66">
        <v>77.475</v>
      </c>
      <c r="O36" s="65">
        <v>5443</v>
      </c>
      <c r="P36" s="66">
        <v>5569</v>
      </c>
      <c r="Q36" s="66">
        <v>5569</v>
      </c>
      <c r="R36" s="16">
        <f t="shared" si="2"/>
        <v>100</v>
      </c>
      <c r="S36" s="66">
        <v>5319</v>
      </c>
      <c r="T36" s="65"/>
      <c r="U36" s="66"/>
      <c r="V36" s="66"/>
      <c r="W36" s="16" t="e">
        <f t="shared" si="3"/>
        <v>#DIV/0!</v>
      </c>
      <c r="X36" s="77"/>
    </row>
    <row r="37" spans="1:24" s="9" customFormat="1" ht="9.75" customHeight="1">
      <c r="A37" s="11" t="s">
        <v>19</v>
      </c>
      <c r="B37" s="12" t="s">
        <v>59</v>
      </c>
      <c r="C37" s="12"/>
      <c r="D37" s="11" t="s">
        <v>2</v>
      </c>
      <c r="E37" s="65">
        <f t="shared" si="9"/>
        <v>1932.5</v>
      </c>
      <c r="F37" s="66">
        <f t="shared" si="9"/>
        <v>1977.2669999999998</v>
      </c>
      <c r="G37" s="66">
        <f t="shared" si="9"/>
        <v>1971.138</v>
      </c>
      <c r="H37" s="16">
        <f t="shared" si="0"/>
        <v>99.69002668835317</v>
      </c>
      <c r="I37" s="77">
        <f t="shared" si="10"/>
        <v>1891.716</v>
      </c>
      <c r="J37" s="112">
        <v>27.34</v>
      </c>
      <c r="K37" s="113">
        <v>27.34</v>
      </c>
      <c r="L37" s="66">
        <v>21.211</v>
      </c>
      <c r="M37" s="16">
        <f t="shared" si="1"/>
        <v>77.58229700073153</v>
      </c>
      <c r="N37" s="66">
        <v>23.735</v>
      </c>
      <c r="O37" s="65">
        <v>1905.16</v>
      </c>
      <c r="P37" s="66">
        <v>1949.927</v>
      </c>
      <c r="Q37" s="66">
        <v>1949.927</v>
      </c>
      <c r="R37" s="16">
        <f t="shared" si="2"/>
        <v>100</v>
      </c>
      <c r="S37" s="66">
        <v>1867.981</v>
      </c>
      <c r="T37" s="65"/>
      <c r="U37" s="66"/>
      <c r="V37" s="66"/>
      <c r="W37" s="16" t="e">
        <f t="shared" si="3"/>
        <v>#DIV/0!</v>
      </c>
      <c r="X37" s="77"/>
    </row>
    <row r="38" spans="1:24" s="9" customFormat="1" ht="9.75" customHeight="1">
      <c r="A38" s="11" t="s">
        <v>20</v>
      </c>
      <c r="B38" s="12" t="s">
        <v>83</v>
      </c>
      <c r="C38" s="12"/>
      <c r="D38" s="11" t="s">
        <v>2</v>
      </c>
      <c r="E38" s="65">
        <f t="shared" si="9"/>
        <v>108.84</v>
      </c>
      <c r="F38" s="66">
        <f t="shared" si="9"/>
        <v>114.747</v>
      </c>
      <c r="G38" s="66">
        <f t="shared" si="9"/>
        <v>114.747</v>
      </c>
      <c r="H38" s="16">
        <f t="shared" si="0"/>
        <v>100</v>
      </c>
      <c r="I38" s="77">
        <f t="shared" si="10"/>
        <v>106.32</v>
      </c>
      <c r="J38" s="112"/>
      <c r="K38" s="113"/>
      <c r="L38" s="66"/>
      <c r="M38" s="16" t="e">
        <f t="shared" si="1"/>
        <v>#DIV/0!</v>
      </c>
      <c r="N38" s="66"/>
      <c r="O38" s="65">
        <v>108.84</v>
      </c>
      <c r="P38" s="66">
        <v>114.747</v>
      </c>
      <c r="Q38" s="66">
        <v>114.747</v>
      </c>
      <c r="R38" s="16">
        <f t="shared" si="2"/>
        <v>100</v>
      </c>
      <c r="S38" s="66">
        <v>106.32</v>
      </c>
      <c r="T38" s="65"/>
      <c r="U38" s="66"/>
      <c r="V38" s="66"/>
      <c r="W38" s="16" t="e">
        <f t="shared" si="3"/>
        <v>#DIV/0!</v>
      </c>
      <c r="X38" s="77"/>
    </row>
    <row r="39" spans="1:24" s="9" customFormat="1" ht="9.75" customHeight="1">
      <c r="A39" s="11" t="s">
        <v>21</v>
      </c>
      <c r="B39" s="12" t="s">
        <v>60</v>
      </c>
      <c r="C39" s="12"/>
      <c r="D39" s="11" t="s">
        <v>2</v>
      </c>
      <c r="E39" s="65">
        <f t="shared" si="9"/>
        <v>0</v>
      </c>
      <c r="F39" s="66">
        <f t="shared" si="9"/>
        <v>0</v>
      </c>
      <c r="G39" s="66">
        <f t="shared" si="9"/>
        <v>0</v>
      </c>
      <c r="H39" s="16" t="e">
        <f t="shared" si="0"/>
        <v>#DIV/0!</v>
      </c>
      <c r="I39" s="77">
        <f t="shared" si="10"/>
        <v>0</v>
      </c>
      <c r="J39" s="112"/>
      <c r="K39" s="113"/>
      <c r="L39" s="66"/>
      <c r="M39" s="16" t="e">
        <f t="shared" si="1"/>
        <v>#DIV/0!</v>
      </c>
      <c r="N39" s="66"/>
      <c r="O39" s="65"/>
      <c r="P39" s="66"/>
      <c r="Q39" s="66"/>
      <c r="R39" s="16" t="e">
        <f t="shared" si="2"/>
        <v>#DIV/0!</v>
      </c>
      <c r="S39" s="66"/>
      <c r="T39" s="65"/>
      <c r="U39" s="66"/>
      <c r="V39" s="66"/>
      <c r="W39" s="16" t="e">
        <f t="shared" si="3"/>
        <v>#DIV/0!</v>
      </c>
      <c r="X39" s="77"/>
    </row>
    <row r="40" spans="1:24" s="9" customFormat="1" ht="9.75" customHeight="1">
      <c r="A40" s="15" t="s">
        <v>22</v>
      </c>
      <c r="B40" s="26" t="s">
        <v>61</v>
      </c>
      <c r="C40" s="26"/>
      <c r="D40" s="15" t="s">
        <v>2</v>
      </c>
      <c r="E40" s="71">
        <f>SUM(E41:E42)</f>
        <v>58</v>
      </c>
      <c r="F40" s="72">
        <f>SUM(F41:F42)</f>
        <v>56.519999999999996</v>
      </c>
      <c r="G40" s="72">
        <f>SUM(G41:G42)</f>
        <v>55.838</v>
      </c>
      <c r="H40" s="8">
        <f t="shared" si="0"/>
        <v>98.79334748761501</v>
      </c>
      <c r="I40" s="80">
        <f>SUM(I41:I42)</f>
        <v>93.28599999999999</v>
      </c>
      <c r="J40" s="114">
        <f>SUM(J41:J42)</f>
        <v>33</v>
      </c>
      <c r="K40" s="115">
        <f>SUM(K41:K42)</f>
        <v>34</v>
      </c>
      <c r="L40" s="72">
        <f>SUM(L41:L42)</f>
        <v>33.318</v>
      </c>
      <c r="M40" s="8">
        <f t="shared" si="1"/>
        <v>97.99411764705881</v>
      </c>
      <c r="N40" s="72">
        <f>SUM(N41:N42)</f>
        <v>69.91799999999999</v>
      </c>
      <c r="O40" s="71">
        <f>SUM(O41:O42)</f>
        <v>25</v>
      </c>
      <c r="P40" s="72">
        <f>SUM(P41:P42)</f>
        <v>22.52</v>
      </c>
      <c r="Q40" s="72">
        <f>SUM(Q41:Q42)</f>
        <v>22.52</v>
      </c>
      <c r="R40" s="8">
        <f t="shared" si="2"/>
        <v>100</v>
      </c>
      <c r="S40" s="72">
        <f>SUM(S41:S42)</f>
        <v>23.368</v>
      </c>
      <c r="T40" s="71">
        <f>SUM(T41:T42)</f>
        <v>0</v>
      </c>
      <c r="U40" s="72">
        <f>SUM(U41:U42)</f>
        <v>0</v>
      </c>
      <c r="V40" s="72">
        <f>SUM(V41:V42)</f>
        <v>0</v>
      </c>
      <c r="W40" s="8" t="e">
        <f t="shared" si="3"/>
        <v>#DIV/0!</v>
      </c>
      <c r="X40" s="80">
        <f>SUM(X41:X42)</f>
        <v>0</v>
      </c>
    </row>
    <row r="41" spans="1:24" ht="9.75" customHeight="1">
      <c r="A41" s="23" t="s">
        <v>74</v>
      </c>
      <c r="B41" s="5" t="s">
        <v>34</v>
      </c>
      <c r="C41" s="5" t="s">
        <v>62</v>
      </c>
      <c r="D41" s="23" t="s">
        <v>2</v>
      </c>
      <c r="E41" s="87">
        <f aca="true" t="shared" si="11" ref="E41:G43">SUM(J41,O41)</f>
        <v>13</v>
      </c>
      <c r="F41" s="88">
        <f t="shared" si="11"/>
        <v>13</v>
      </c>
      <c r="G41" s="88">
        <f t="shared" si="11"/>
        <v>12.987</v>
      </c>
      <c r="H41" s="3">
        <f t="shared" si="0"/>
        <v>99.9</v>
      </c>
      <c r="I41" s="93">
        <f>SUM(N41,S41)</f>
        <v>12.99</v>
      </c>
      <c r="J41" s="108">
        <v>13</v>
      </c>
      <c r="K41" s="109">
        <v>13</v>
      </c>
      <c r="L41" s="88">
        <v>12.987</v>
      </c>
      <c r="M41" s="3">
        <f t="shared" si="1"/>
        <v>99.9</v>
      </c>
      <c r="N41" s="88">
        <v>12.99</v>
      </c>
      <c r="O41" s="87"/>
      <c r="P41" s="88"/>
      <c r="Q41" s="88"/>
      <c r="R41" s="3" t="e">
        <f t="shared" si="2"/>
        <v>#DIV/0!</v>
      </c>
      <c r="S41" s="88"/>
      <c r="T41" s="87"/>
      <c r="U41" s="88"/>
      <c r="V41" s="88"/>
      <c r="W41" s="3" t="e">
        <f t="shared" si="3"/>
        <v>#DIV/0!</v>
      </c>
      <c r="X41" s="93"/>
    </row>
    <row r="42" spans="1:24" ht="9.75" customHeight="1">
      <c r="A42" s="24" t="s">
        <v>75</v>
      </c>
      <c r="B42" s="14"/>
      <c r="C42" s="14" t="s">
        <v>39</v>
      </c>
      <c r="D42" s="24" t="s">
        <v>2</v>
      </c>
      <c r="E42" s="89">
        <f t="shared" si="11"/>
        <v>45</v>
      </c>
      <c r="F42" s="90">
        <f t="shared" si="11"/>
        <v>43.519999999999996</v>
      </c>
      <c r="G42" s="90">
        <f t="shared" si="11"/>
        <v>42.851</v>
      </c>
      <c r="H42" s="7">
        <f t="shared" si="0"/>
        <v>98.46277573529413</v>
      </c>
      <c r="I42" s="94">
        <f>SUM(N42,S42)</f>
        <v>80.29599999999999</v>
      </c>
      <c r="J42" s="116">
        <v>20</v>
      </c>
      <c r="K42" s="117">
        <v>21</v>
      </c>
      <c r="L42" s="90">
        <v>20.331</v>
      </c>
      <c r="M42" s="7">
        <f t="shared" si="1"/>
        <v>96.8142857142857</v>
      </c>
      <c r="N42" s="90">
        <v>56.928</v>
      </c>
      <c r="O42" s="89">
        <v>25</v>
      </c>
      <c r="P42" s="90">
        <v>22.52</v>
      </c>
      <c r="Q42" s="90">
        <v>22.52</v>
      </c>
      <c r="R42" s="7">
        <f t="shared" si="2"/>
        <v>100</v>
      </c>
      <c r="S42" s="90">
        <v>23.368</v>
      </c>
      <c r="T42" s="89"/>
      <c r="U42" s="90"/>
      <c r="V42" s="90"/>
      <c r="W42" s="7" t="e">
        <f t="shared" si="3"/>
        <v>#DIV/0!</v>
      </c>
      <c r="X42" s="94"/>
    </row>
    <row r="43" spans="1:24" s="9" customFormat="1" ht="9.75" customHeight="1">
      <c r="A43" s="11" t="s">
        <v>23</v>
      </c>
      <c r="B43" s="12" t="s">
        <v>63</v>
      </c>
      <c r="C43" s="12"/>
      <c r="D43" s="11" t="s">
        <v>2</v>
      </c>
      <c r="E43" s="65">
        <f t="shared" si="11"/>
        <v>32.832</v>
      </c>
      <c r="F43" s="66">
        <f t="shared" si="11"/>
        <v>32.832</v>
      </c>
      <c r="G43" s="66">
        <f t="shared" si="11"/>
        <v>32.832</v>
      </c>
      <c r="H43" s="16">
        <f t="shared" si="0"/>
        <v>100</v>
      </c>
      <c r="I43" s="77">
        <f>SUM(N43,S43)</f>
        <v>43.616</v>
      </c>
      <c r="J43" s="112">
        <v>32.832</v>
      </c>
      <c r="K43" s="113">
        <v>32.832</v>
      </c>
      <c r="L43" s="66">
        <v>32.832</v>
      </c>
      <c r="M43" s="16">
        <f t="shared" si="1"/>
        <v>100</v>
      </c>
      <c r="N43" s="66">
        <v>43.616</v>
      </c>
      <c r="O43" s="65"/>
      <c r="P43" s="66"/>
      <c r="Q43" s="66"/>
      <c r="R43" s="16" t="e">
        <f t="shared" si="2"/>
        <v>#DIV/0!</v>
      </c>
      <c r="S43" s="66"/>
      <c r="T43" s="65"/>
      <c r="U43" s="66"/>
      <c r="V43" s="66"/>
      <c r="W43" s="16" t="e">
        <f t="shared" si="3"/>
        <v>#DIV/0!</v>
      </c>
      <c r="X43" s="77"/>
    </row>
    <row r="44" spans="1:24" s="9" customFormat="1" ht="9.75" customHeight="1">
      <c r="A44" s="11" t="s">
        <v>24</v>
      </c>
      <c r="B44" s="12" t="s">
        <v>28</v>
      </c>
      <c r="C44" s="12"/>
      <c r="D44" s="11" t="s">
        <v>2</v>
      </c>
      <c r="E44" s="65">
        <f>SUM(E6-E12)</f>
        <v>1.8189894035458565E-12</v>
      </c>
      <c r="F44" s="66">
        <f>SUM(F6-F12)</f>
        <v>1.8189894035458565E-12</v>
      </c>
      <c r="G44" s="66">
        <f>SUM(G6-G12)</f>
        <v>229.53800000000047</v>
      </c>
      <c r="H44" s="16">
        <f t="shared" si="0"/>
        <v>12618985000822400</v>
      </c>
      <c r="I44" s="77">
        <f>SUM(I6-I12)</f>
        <v>220.66700000000128</v>
      </c>
      <c r="J44" s="106">
        <f>SUM(J6-J12)</f>
        <v>0</v>
      </c>
      <c r="K44" s="107">
        <f>SUM(K6-K12)</f>
        <v>0</v>
      </c>
      <c r="L44" s="66">
        <f>SUM(L6-L12)</f>
        <v>229.538</v>
      </c>
      <c r="M44" s="16" t="e">
        <f t="shared" si="1"/>
        <v>#DIV/0!</v>
      </c>
      <c r="N44" s="66">
        <f>SUM(N6-N12)</f>
        <v>220.66700000000037</v>
      </c>
      <c r="O44" s="65">
        <f>SUM(O6-O12)</f>
        <v>0</v>
      </c>
      <c r="P44" s="66">
        <f>SUM(P6-P12)</f>
        <v>0</v>
      </c>
      <c r="Q44" s="66">
        <f>SUM(Q6-Q12)</f>
        <v>0</v>
      </c>
      <c r="R44" s="16" t="e">
        <f t="shared" si="2"/>
        <v>#DIV/0!</v>
      </c>
      <c r="S44" s="66">
        <f>SUM(S6-S12)</f>
        <v>0</v>
      </c>
      <c r="T44" s="65">
        <f>SUM(T6-T12)</f>
        <v>0</v>
      </c>
      <c r="U44" s="66">
        <f>SUM(U6-U12)</f>
        <v>0</v>
      </c>
      <c r="V44" s="66">
        <f>SUM(V6-V12)</f>
        <v>0</v>
      </c>
      <c r="W44" s="16" t="e">
        <f t="shared" si="3"/>
        <v>#DIV/0!</v>
      </c>
      <c r="X44" s="77">
        <f>SUM(X6-X12)</f>
        <v>0</v>
      </c>
    </row>
    <row r="45" spans="1:24" s="31" customFormat="1" ht="9.75" customHeight="1">
      <c r="A45" s="27" t="s">
        <v>25</v>
      </c>
      <c r="B45" s="28" t="s">
        <v>29</v>
      </c>
      <c r="C45" s="28"/>
      <c r="D45" s="27" t="s">
        <v>30</v>
      </c>
      <c r="E45" s="29">
        <v>18732</v>
      </c>
      <c r="F45" s="30">
        <v>19318</v>
      </c>
      <c r="G45" s="30">
        <v>20307</v>
      </c>
      <c r="H45" s="30">
        <f t="shared" si="0"/>
        <v>105.11957759602444</v>
      </c>
      <c r="I45" s="30">
        <v>18372</v>
      </c>
      <c r="J45" s="9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6"/>
    </row>
    <row r="46" spans="1:24" s="31" customFormat="1" ht="9.75" customHeight="1">
      <c r="A46" s="32" t="s">
        <v>26</v>
      </c>
      <c r="B46" s="33" t="s">
        <v>77</v>
      </c>
      <c r="C46" s="33"/>
      <c r="D46" s="32" t="s">
        <v>31</v>
      </c>
      <c r="E46" s="34">
        <v>24.21</v>
      </c>
      <c r="F46" s="35">
        <v>23.95</v>
      </c>
      <c r="G46" s="35">
        <v>22.85</v>
      </c>
      <c r="H46" s="35">
        <f t="shared" si="0"/>
        <v>95.4070981210856</v>
      </c>
      <c r="I46" s="35">
        <v>24</v>
      </c>
      <c r="J46" s="96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6"/>
    </row>
    <row r="47" spans="1:24" s="31" customFormat="1" ht="9.75" customHeight="1">
      <c r="A47" s="36" t="s">
        <v>27</v>
      </c>
      <c r="B47" s="37" t="s">
        <v>32</v>
      </c>
      <c r="C47" s="37"/>
      <c r="D47" s="36" t="s">
        <v>31</v>
      </c>
      <c r="E47" s="38">
        <v>26</v>
      </c>
      <c r="F47" s="39">
        <v>26</v>
      </c>
      <c r="G47" s="39">
        <v>26</v>
      </c>
      <c r="H47" s="39">
        <f t="shared" si="0"/>
        <v>100</v>
      </c>
      <c r="I47" s="39">
        <v>27</v>
      </c>
      <c r="J47" s="9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8"/>
    </row>
  </sheetData>
  <mergeCells count="20">
    <mergeCell ref="J4:J5"/>
    <mergeCell ref="K4:M4"/>
    <mergeCell ref="N4:N5"/>
    <mergeCell ref="A3:A5"/>
    <mergeCell ref="B3:C5"/>
    <mergeCell ref="D3:D5"/>
    <mergeCell ref="E4:E5"/>
    <mergeCell ref="E3:I3"/>
    <mergeCell ref="F4:H4"/>
    <mergeCell ref="I4:I5"/>
    <mergeCell ref="A1:X1"/>
    <mergeCell ref="T4:T5"/>
    <mergeCell ref="U4:W4"/>
    <mergeCell ref="X4:X5"/>
    <mergeCell ref="T3:X3"/>
    <mergeCell ref="O4:O5"/>
    <mergeCell ref="P4:R4"/>
    <mergeCell ref="S4:S5"/>
    <mergeCell ref="O3:S3"/>
    <mergeCell ref="J3:N3"/>
  </mergeCells>
  <printOptions horizontalCentered="1" verticalCentered="1"/>
  <pageMargins left="0.5905511811023623" right="0.5905511811023623" top="0.7874015748031497" bottom="0.7874015748031497" header="0.5118110236220472" footer="0.5118110236220472"/>
  <pageSetup firstPageNumber="93" useFirstPageNumber="1" horizontalDpi="300" verticalDpi="300" orientation="landscape" paperSize="9" r:id="rId1"/>
  <headerFooter alignWithMargins="0">
    <oddHeader>&amp;C&amp;"Times New Roman,Tučné"&amp;8&amp;UFinanční a hmotné ukazatele příspěvkových organizací zřízených městem Prostějovem pro rok 2006</oddHeader>
    <oddFooter>&amp;C&amp;8Stránka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1111113111111">
    <tabColor indexed="14"/>
  </sheetPr>
  <dimension ref="A1:X47"/>
  <sheetViews>
    <sheetView zoomScale="120" zoomScaleNormal="120" workbookViewId="0" topLeftCell="B1">
      <selection activeCell="A1" sqref="A1:X1"/>
    </sheetView>
  </sheetViews>
  <sheetFormatPr defaultColWidth="10" defaultRowHeight="8.25"/>
  <cols>
    <col min="1" max="1" width="5.5" style="2" customWidth="1"/>
    <col min="2" max="2" width="6.5" style="0" customWidth="1"/>
    <col min="3" max="3" width="29.25" style="0" bestFit="1" customWidth="1"/>
    <col min="4" max="4" width="8.5" style="0" customWidth="1"/>
    <col min="5" max="7" width="11" style="0" customWidth="1"/>
    <col min="8" max="8" width="8.75" style="0" customWidth="1"/>
    <col min="9" max="12" width="11" style="0" customWidth="1"/>
    <col min="13" max="13" width="8.75" style="0" customWidth="1"/>
    <col min="14" max="17" width="11" style="0" customWidth="1"/>
    <col min="18" max="18" width="8.75" style="0" customWidth="1"/>
    <col min="19" max="22" width="11" style="0" customWidth="1"/>
    <col min="23" max="23" width="8.75" style="0" customWidth="1"/>
    <col min="24" max="24" width="11" style="0" customWidth="1"/>
    <col min="25" max="16384" width="6.5" style="0" customWidth="1"/>
  </cols>
  <sheetData>
    <row r="1" spans="1:24" s="49" customFormat="1" ht="15.75">
      <c r="A1" s="198" t="s">
        <v>101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3" spans="1:24" s="41" customFormat="1" ht="9.75" customHeight="1">
      <c r="A3" s="201" t="s">
        <v>94</v>
      </c>
      <c r="B3" s="204" t="s">
        <v>92</v>
      </c>
      <c r="C3" s="205"/>
      <c r="D3" s="201" t="s">
        <v>93</v>
      </c>
      <c r="E3" s="200" t="s">
        <v>79</v>
      </c>
      <c r="F3" s="200"/>
      <c r="G3" s="200"/>
      <c r="H3" s="200"/>
      <c r="I3" s="200"/>
      <c r="J3" s="200" t="s">
        <v>87</v>
      </c>
      <c r="K3" s="200"/>
      <c r="L3" s="200"/>
      <c r="M3" s="200"/>
      <c r="N3" s="200"/>
      <c r="O3" s="200" t="s">
        <v>88</v>
      </c>
      <c r="P3" s="200"/>
      <c r="Q3" s="200"/>
      <c r="R3" s="200"/>
      <c r="S3" s="200"/>
      <c r="T3" s="200" t="s">
        <v>86</v>
      </c>
      <c r="U3" s="200"/>
      <c r="V3" s="200"/>
      <c r="W3" s="200"/>
      <c r="X3" s="200"/>
    </row>
    <row r="4" spans="1:24" s="41" customFormat="1" ht="9.75" customHeight="1">
      <c r="A4" s="202"/>
      <c r="B4" s="206"/>
      <c r="C4" s="206"/>
      <c r="D4" s="202"/>
      <c r="E4" s="199" t="s">
        <v>91</v>
      </c>
      <c r="F4" s="200" t="s">
        <v>107</v>
      </c>
      <c r="G4" s="200"/>
      <c r="H4" s="200"/>
      <c r="I4" s="199" t="s">
        <v>108</v>
      </c>
      <c r="J4" s="199" t="s">
        <v>91</v>
      </c>
      <c r="K4" s="200" t="s">
        <v>107</v>
      </c>
      <c r="L4" s="200"/>
      <c r="M4" s="200"/>
      <c r="N4" s="199" t="s">
        <v>108</v>
      </c>
      <c r="O4" s="199" t="s">
        <v>91</v>
      </c>
      <c r="P4" s="200" t="s">
        <v>107</v>
      </c>
      <c r="Q4" s="200"/>
      <c r="R4" s="200"/>
      <c r="S4" s="199" t="s">
        <v>108</v>
      </c>
      <c r="T4" s="199" t="s">
        <v>91</v>
      </c>
      <c r="U4" s="200" t="s">
        <v>107</v>
      </c>
      <c r="V4" s="200"/>
      <c r="W4" s="200"/>
      <c r="X4" s="199" t="s">
        <v>108</v>
      </c>
    </row>
    <row r="5" spans="1:24" s="41" customFormat="1" ht="9.75" customHeight="1">
      <c r="A5" s="203"/>
      <c r="B5" s="207"/>
      <c r="C5" s="207"/>
      <c r="D5" s="203"/>
      <c r="E5" s="200"/>
      <c r="F5" s="40" t="s">
        <v>80</v>
      </c>
      <c r="G5" s="40" t="s">
        <v>81</v>
      </c>
      <c r="H5" s="40" t="s">
        <v>82</v>
      </c>
      <c r="I5" s="200"/>
      <c r="J5" s="200"/>
      <c r="K5" s="40" t="s">
        <v>80</v>
      </c>
      <c r="L5" s="40" t="s">
        <v>81</v>
      </c>
      <c r="M5" s="40" t="s">
        <v>82</v>
      </c>
      <c r="N5" s="200"/>
      <c r="O5" s="200"/>
      <c r="P5" s="40" t="s">
        <v>80</v>
      </c>
      <c r="Q5" s="40" t="s">
        <v>81</v>
      </c>
      <c r="R5" s="40" t="s">
        <v>82</v>
      </c>
      <c r="S5" s="200"/>
      <c r="T5" s="200"/>
      <c r="U5" s="40" t="s">
        <v>80</v>
      </c>
      <c r="V5" s="40" t="s">
        <v>81</v>
      </c>
      <c r="W5" s="40" t="s">
        <v>82</v>
      </c>
      <c r="X5" s="200"/>
    </row>
    <row r="6" spans="1:24" s="19" customFormat="1" ht="9.75" customHeight="1">
      <c r="A6" s="11" t="s">
        <v>0</v>
      </c>
      <c r="B6" s="12" t="s">
        <v>1</v>
      </c>
      <c r="C6" s="12"/>
      <c r="D6" s="11" t="s">
        <v>2</v>
      </c>
      <c r="E6" s="65">
        <f>SUM(E7,E10)</f>
        <v>32947.34</v>
      </c>
      <c r="F6" s="66">
        <f>SUM(F7,F10)</f>
        <v>35931.759999999995</v>
      </c>
      <c r="G6" s="66">
        <f>SUM(G7,G10)</f>
        <v>36062.83</v>
      </c>
      <c r="H6" s="16">
        <f aca="true" t="shared" si="0" ref="H6:H47">G6/F6*100</f>
        <v>100.36477478420207</v>
      </c>
      <c r="I6" s="77">
        <f>SUM(I7,I10)</f>
        <v>31622.681</v>
      </c>
      <c r="J6" s="106">
        <f>SUM(J7,J10)</f>
        <v>8299.039999999999</v>
      </c>
      <c r="K6" s="107">
        <f>SUM(K7,K10)</f>
        <v>9723.14</v>
      </c>
      <c r="L6" s="66">
        <f>SUM(L7,L10)</f>
        <v>9854.411</v>
      </c>
      <c r="M6" s="16">
        <f aca="true" t="shared" si="1" ref="M6:M44">L6/K6*100</f>
        <v>101.35008855164074</v>
      </c>
      <c r="N6" s="66">
        <f>SUM(N7,N10)</f>
        <v>8416.873</v>
      </c>
      <c r="O6" s="65">
        <f>SUM(O7,O10)</f>
        <v>24648.3</v>
      </c>
      <c r="P6" s="66">
        <f>SUM(P7,P10)</f>
        <v>26208.62</v>
      </c>
      <c r="Q6" s="66">
        <f>SUM(Q7,Q10)</f>
        <v>26208.419</v>
      </c>
      <c r="R6" s="16">
        <f aca="true" t="shared" si="2" ref="R6:R44">Q6/P6*100</f>
        <v>99.9992330767511</v>
      </c>
      <c r="S6" s="66">
        <f>SUM(S7,S10)</f>
        <v>23205.808</v>
      </c>
      <c r="T6" s="65">
        <f>SUM(T7,T10)</f>
        <v>0</v>
      </c>
      <c r="U6" s="66">
        <f>SUM(U7,U10)</f>
        <v>0</v>
      </c>
      <c r="V6" s="66">
        <f>SUM(V7,V10)</f>
        <v>0</v>
      </c>
      <c r="W6" s="16" t="e">
        <f aca="true" t="shared" si="3" ref="W6:W44">V6/U6*100</f>
        <v>#DIV/0!</v>
      </c>
      <c r="X6" s="77">
        <f>SUM(X7,X10)</f>
        <v>0</v>
      </c>
    </row>
    <row r="7" spans="1:24" s="19" customFormat="1" ht="9.75" customHeight="1">
      <c r="A7" s="11" t="s">
        <v>3</v>
      </c>
      <c r="B7" s="12" t="s">
        <v>76</v>
      </c>
      <c r="C7" s="12"/>
      <c r="D7" s="11" t="s">
        <v>2</v>
      </c>
      <c r="E7" s="65">
        <f>SUM(E8,E9)</f>
        <v>3778.6</v>
      </c>
      <c r="F7" s="66">
        <f>SUM(F8,F9)</f>
        <v>4137.7</v>
      </c>
      <c r="G7" s="66">
        <f>SUM(G8,G9)</f>
        <v>4268.9710000000005</v>
      </c>
      <c r="H7" s="16">
        <f t="shared" si="0"/>
        <v>103.17255963457961</v>
      </c>
      <c r="I7" s="77">
        <f>SUM(I8,I9)</f>
        <v>3976.255</v>
      </c>
      <c r="J7" s="102">
        <f>SUM(J8,J9)</f>
        <v>3778.6</v>
      </c>
      <c r="K7" s="123">
        <f>SUM(K8,K9)</f>
        <v>4137.7</v>
      </c>
      <c r="L7" s="66">
        <f>SUM(L8,L9)</f>
        <v>4268.9710000000005</v>
      </c>
      <c r="M7" s="16">
        <f t="shared" si="1"/>
        <v>103.17255963457961</v>
      </c>
      <c r="N7" s="66">
        <f>SUM(N8,N9)</f>
        <v>3871.273</v>
      </c>
      <c r="O7" s="65">
        <f>SUM(O8,O9)</f>
        <v>0</v>
      </c>
      <c r="P7" s="66">
        <f>SUM(P8,P9)</f>
        <v>0</v>
      </c>
      <c r="Q7" s="66">
        <f>SUM(Q8,Q9)</f>
        <v>0</v>
      </c>
      <c r="R7" s="16" t="e">
        <f t="shared" si="2"/>
        <v>#DIV/0!</v>
      </c>
      <c r="S7" s="66">
        <f>SUM(S8,S9)</f>
        <v>104.982</v>
      </c>
      <c r="T7" s="65">
        <f>SUM(T8,T9)</f>
        <v>0</v>
      </c>
      <c r="U7" s="66">
        <f>SUM(U8,U9)</f>
        <v>0</v>
      </c>
      <c r="V7" s="66">
        <f>SUM(V8,V9)</f>
        <v>0</v>
      </c>
      <c r="W7" s="16" t="e">
        <f t="shared" si="3"/>
        <v>#DIV/0!</v>
      </c>
      <c r="X7" s="77">
        <f>SUM(X8,X9)</f>
        <v>0</v>
      </c>
    </row>
    <row r="8" spans="1:24" ht="9.75" customHeight="1">
      <c r="A8" s="21" t="s">
        <v>64</v>
      </c>
      <c r="B8" s="4" t="s">
        <v>5</v>
      </c>
      <c r="C8" s="4"/>
      <c r="D8" s="21" t="s">
        <v>2</v>
      </c>
      <c r="E8" s="83">
        <f aca="true" t="shared" si="4" ref="E8:G11">SUM(J8,O8)</f>
        <v>3728.6</v>
      </c>
      <c r="F8" s="84">
        <f t="shared" si="4"/>
        <v>3774.1</v>
      </c>
      <c r="G8" s="84">
        <f t="shared" si="4"/>
        <v>3880.835</v>
      </c>
      <c r="H8" s="10">
        <f t="shared" si="0"/>
        <v>102.82809146551497</v>
      </c>
      <c r="I8" s="91">
        <f>SUM(N8,S8)</f>
        <v>3558.638</v>
      </c>
      <c r="J8" s="122">
        <v>3728.6</v>
      </c>
      <c r="K8" s="124">
        <v>3774.1</v>
      </c>
      <c r="L8" s="84">
        <v>3880.835</v>
      </c>
      <c r="M8" s="10">
        <f t="shared" si="1"/>
        <v>102.82809146551497</v>
      </c>
      <c r="N8" s="84">
        <v>3558.638</v>
      </c>
      <c r="O8" s="83"/>
      <c r="P8" s="84"/>
      <c r="Q8" s="84"/>
      <c r="R8" s="10" t="e">
        <f t="shared" si="2"/>
        <v>#DIV/0!</v>
      </c>
      <c r="S8" s="84"/>
      <c r="T8" s="83"/>
      <c r="U8" s="84"/>
      <c r="V8" s="84"/>
      <c r="W8" s="10" t="e">
        <f t="shared" si="3"/>
        <v>#DIV/0!</v>
      </c>
      <c r="X8" s="91"/>
    </row>
    <row r="9" spans="1:24" ht="9.75" customHeight="1">
      <c r="A9" s="22" t="s">
        <v>65</v>
      </c>
      <c r="B9" s="13" t="s">
        <v>7</v>
      </c>
      <c r="C9" s="13"/>
      <c r="D9" s="22" t="s">
        <v>2</v>
      </c>
      <c r="E9" s="85">
        <f t="shared" si="4"/>
        <v>50</v>
      </c>
      <c r="F9" s="86">
        <f t="shared" si="4"/>
        <v>363.6</v>
      </c>
      <c r="G9" s="86">
        <f t="shared" si="4"/>
        <v>388.136</v>
      </c>
      <c r="H9" s="6">
        <f t="shared" si="0"/>
        <v>106.74807480748075</v>
      </c>
      <c r="I9" s="92">
        <f>SUM(N9,S9)</f>
        <v>417.61699999999996</v>
      </c>
      <c r="J9" s="108">
        <v>50</v>
      </c>
      <c r="K9" s="109">
        <v>363.6</v>
      </c>
      <c r="L9" s="86">
        <v>388.136</v>
      </c>
      <c r="M9" s="6">
        <f t="shared" si="1"/>
        <v>106.74807480748075</v>
      </c>
      <c r="N9" s="86">
        <v>312.635</v>
      </c>
      <c r="O9" s="85"/>
      <c r="P9" s="86"/>
      <c r="Q9" s="86"/>
      <c r="R9" s="6" t="e">
        <f t="shared" si="2"/>
        <v>#DIV/0!</v>
      </c>
      <c r="S9" s="86">
        <v>104.982</v>
      </c>
      <c r="T9" s="85"/>
      <c r="U9" s="86"/>
      <c r="V9" s="86"/>
      <c r="W9" s="6" t="e">
        <f t="shared" si="3"/>
        <v>#DIV/0!</v>
      </c>
      <c r="X9" s="92"/>
    </row>
    <row r="10" spans="1:24" s="9" customFormat="1" ht="9.75" customHeight="1">
      <c r="A10" s="11" t="s">
        <v>4</v>
      </c>
      <c r="B10" s="18" t="s">
        <v>9</v>
      </c>
      <c r="C10" s="17"/>
      <c r="D10" s="11" t="s">
        <v>2</v>
      </c>
      <c r="E10" s="65">
        <f t="shared" si="4"/>
        <v>29168.739999999998</v>
      </c>
      <c r="F10" s="66">
        <f t="shared" si="4"/>
        <v>31794.059999999998</v>
      </c>
      <c r="G10" s="66">
        <f t="shared" si="4"/>
        <v>31793.859</v>
      </c>
      <c r="H10" s="16">
        <f t="shared" si="0"/>
        <v>99.99936780643932</v>
      </c>
      <c r="I10" s="77">
        <f>SUM(N10,S10)</f>
        <v>27646.426</v>
      </c>
      <c r="J10" s="110">
        <v>4520.44</v>
      </c>
      <c r="K10" s="111">
        <v>5585.44</v>
      </c>
      <c r="L10" s="66">
        <v>5585.44</v>
      </c>
      <c r="M10" s="16">
        <f t="shared" si="1"/>
        <v>100</v>
      </c>
      <c r="N10" s="66">
        <v>4545.6</v>
      </c>
      <c r="O10" s="65">
        <v>24648.3</v>
      </c>
      <c r="P10" s="66">
        <v>26208.62</v>
      </c>
      <c r="Q10" s="66">
        <v>26208.419</v>
      </c>
      <c r="R10" s="16">
        <f t="shared" si="2"/>
        <v>99.9992330767511</v>
      </c>
      <c r="S10" s="66">
        <v>23100.826</v>
      </c>
      <c r="T10" s="65"/>
      <c r="U10" s="66"/>
      <c r="V10" s="66"/>
      <c r="W10" s="16" t="e">
        <f t="shared" si="3"/>
        <v>#DIV/0!</v>
      </c>
      <c r="X10" s="77"/>
    </row>
    <row r="11" spans="1:24" s="9" customFormat="1" ht="9.75" customHeight="1">
      <c r="A11" s="11" t="s">
        <v>6</v>
      </c>
      <c r="B11" s="18" t="s">
        <v>11</v>
      </c>
      <c r="C11" s="17"/>
      <c r="D11" s="11" t="s">
        <v>2</v>
      </c>
      <c r="E11" s="65">
        <f t="shared" si="4"/>
        <v>0</v>
      </c>
      <c r="F11" s="66">
        <f t="shared" si="4"/>
        <v>0</v>
      </c>
      <c r="G11" s="66">
        <f t="shared" si="4"/>
        <v>0</v>
      </c>
      <c r="H11" s="16" t="e">
        <f t="shared" si="0"/>
        <v>#DIV/0!</v>
      </c>
      <c r="I11" s="77">
        <f>SUM(N11,S11)</f>
        <v>20</v>
      </c>
      <c r="J11" s="112"/>
      <c r="K11" s="113"/>
      <c r="L11" s="66"/>
      <c r="M11" s="16" t="e">
        <f t="shared" si="1"/>
        <v>#DIV/0!</v>
      </c>
      <c r="N11" s="66"/>
      <c r="O11" s="65"/>
      <c r="P11" s="66"/>
      <c r="Q11" s="66"/>
      <c r="R11" s="16" t="e">
        <f t="shared" si="2"/>
        <v>#DIV/0!</v>
      </c>
      <c r="S11" s="66">
        <v>20</v>
      </c>
      <c r="T11" s="65"/>
      <c r="U11" s="66"/>
      <c r="V11" s="66"/>
      <c r="W11" s="16" t="e">
        <f t="shared" si="3"/>
        <v>#DIV/0!</v>
      </c>
      <c r="X11" s="77"/>
    </row>
    <row r="12" spans="1:24" s="9" customFormat="1" ht="9.75" customHeight="1">
      <c r="A12" s="11" t="s">
        <v>8</v>
      </c>
      <c r="B12" s="18" t="s">
        <v>13</v>
      </c>
      <c r="C12" s="17"/>
      <c r="D12" s="11" t="s">
        <v>2</v>
      </c>
      <c r="E12" s="65">
        <f>SUM(E13,E17,E23,E27,E31,E32,E36,E37,E38,E39,E40,E43)</f>
        <v>32947.34</v>
      </c>
      <c r="F12" s="66">
        <f>SUM(F13,F17,F23,F27,F31,F32,F36,F37,F38,F39,F40,F43)</f>
        <v>35931.759999999995</v>
      </c>
      <c r="G12" s="66">
        <f>SUM(G13,G17,G23,G27,G31,G32,G36,G37,G38,G39,G40,G43)</f>
        <v>35626.960999999996</v>
      </c>
      <c r="H12" s="16">
        <f t="shared" si="0"/>
        <v>99.15172816472113</v>
      </c>
      <c r="I12" s="77">
        <f>SUM(I13,I17,I23,I27,I31,I32,I36,I37,I38,I39,I40,I43)</f>
        <v>30974.692</v>
      </c>
      <c r="J12" s="106">
        <f>SUM(J13,J17,J23,J27,J31,J32,J36,J37,J38,J39,J40,J43)</f>
        <v>8299.04</v>
      </c>
      <c r="K12" s="107">
        <f>SUM(K13,K17,K23,K27,K31,K32,K36,K37,K38,K39,K40,K43)</f>
        <v>9723.140000000001</v>
      </c>
      <c r="L12" s="66">
        <f>SUM(L13,L17,L23,L27,L31,L32,L36,L37,L38,L39,L40,L43)</f>
        <v>9418.541999999998</v>
      </c>
      <c r="M12" s="16">
        <f t="shared" si="1"/>
        <v>96.86728772803843</v>
      </c>
      <c r="N12" s="66">
        <f>SUM(N13,N17,N23,N27,N31,N32,N36,N37,N38,N39,N40,N43)</f>
        <v>7768.884000000001</v>
      </c>
      <c r="O12" s="65">
        <f>SUM(O13,O17,O23,O27,O31,O32,O36,O37,O38,O39,O40,O43)</f>
        <v>24648.3</v>
      </c>
      <c r="P12" s="66">
        <f>SUM(P13,P17,P23,P27,P31,P32,P36,P37,P38,P39,P40,P43)</f>
        <v>26208.62</v>
      </c>
      <c r="Q12" s="66">
        <f>SUM(Q13,Q17,Q23,Q27,Q31,Q32,Q36,Q37,Q38,Q39,Q40,Q43)</f>
        <v>26208.419</v>
      </c>
      <c r="R12" s="16">
        <f t="shared" si="2"/>
        <v>99.9992330767511</v>
      </c>
      <c r="S12" s="66">
        <f>SUM(S13,S17,S23,S27,S31,S32,S36,S37,S38,S39,S40,S43)</f>
        <v>23205.808</v>
      </c>
      <c r="T12" s="65">
        <f>SUM(T13,T17,T23,T27,T31,T32,T36,T37,T38,T39,T40,T43)</f>
        <v>0</v>
      </c>
      <c r="U12" s="66">
        <f>SUM(U13,U17,U23,U27,U31,U32,U36,U37,U38,U39,U40,U43)</f>
        <v>0</v>
      </c>
      <c r="V12" s="66">
        <f>SUM(V13,V17,V23,V27,V31,V32,V36,V37,V38,V39,V40,V43)</f>
        <v>0</v>
      </c>
      <c r="W12" s="16" t="e">
        <f t="shared" si="3"/>
        <v>#DIV/0!</v>
      </c>
      <c r="X12" s="77">
        <f>SUM(X13,X17,X23,X27,X31,X32,X36,X37,X38,X39,X40,X43)</f>
        <v>0</v>
      </c>
    </row>
    <row r="13" spans="1:24" s="9" customFormat="1" ht="9.75" customHeight="1">
      <c r="A13" s="15" t="s">
        <v>10</v>
      </c>
      <c r="B13" s="20" t="s">
        <v>33</v>
      </c>
      <c r="C13" s="25"/>
      <c r="D13" s="15" t="s">
        <v>2</v>
      </c>
      <c r="E13" s="71">
        <f>SUM(E14:E16)</f>
        <v>4177.08</v>
      </c>
      <c r="F13" s="72">
        <f>SUM(F14:F16)</f>
        <v>5265.18</v>
      </c>
      <c r="G13" s="72">
        <f>SUM(G14:G16)</f>
        <v>5057.271</v>
      </c>
      <c r="H13" s="8">
        <f t="shared" si="0"/>
        <v>96.05124611124405</v>
      </c>
      <c r="I13" s="80">
        <f>SUM(I14:I16)</f>
        <v>3915.624</v>
      </c>
      <c r="J13" s="114">
        <f>SUM(J14:J16)</f>
        <v>3740.78</v>
      </c>
      <c r="K13" s="115">
        <f>SUM(K14:K16)</f>
        <v>4518.780000000001</v>
      </c>
      <c r="L13" s="72">
        <f>SUM(L14:L16)</f>
        <v>4310.97</v>
      </c>
      <c r="M13" s="8">
        <f t="shared" si="1"/>
        <v>95.40119235722916</v>
      </c>
      <c r="N13" s="72">
        <f>SUM(N14:N16)</f>
        <v>3512.8630000000003</v>
      </c>
      <c r="O13" s="71">
        <f>SUM(O14:O16)</f>
        <v>436.3</v>
      </c>
      <c r="P13" s="72">
        <f>SUM(P14:P16)</f>
        <v>746.4</v>
      </c>
      <c r="Q13" s="72">
        <f>SUM(Q14:Q16)</f>
        <v>746.3009999999999</v>
      </c>
      <c r="R13" s="8">
        <f t="shared" si="2"/>
        <v>99.98673633440514</v>
      </c>
      <c r="S13" s="72">
        <f>SUM(S14:S16)</f>
        <v>402.76099999999997</v>
      </c>
      <c r="T13" s="71">
        <f>SUM(T14:T16)</f>
        <v>0</v>
      </c>
      <c r="U13" s="72">
        <f>SUM(U14:U16)</f>
        <v>0</v>
      </c>
      <c r="V13" s="72">
        <f>SUM(V14:V16)</f>
        <v>0</v>
      </c>
      <c r="W13" s="8" t="e">
        <f t="shared" si="3"/>
        <v>#DIV/0!</v>
      </c>
      <c r="X13" s="80">
        <f>SUM(X14:X16)</f>
        <v>0</v>
      </c>
    </row>
    <row r="14" spans="1:24" ht="9.75" customHeight="1">
      <c r="A14" s="21" t="s">
        <v>66</v>
      </c>
      <c r="B14" s="4" t="s">
        <v>34</v>
      </c>
      <c r="C14" s="4" t="s">
        <v>35</v>
      </c>
      <c r="D14" s="21" t="s">
        <v>2</v>
      </c>
      <c r="E14" s="83">
        <f aca="true" t="shared" si="5" ref="E14:G16">SUM(J14,O14)</f>
        <v>0</v>
      </c>
      <c r="F14" s="84">
        <f t="shared" si="5"/>
        <v>1225.9</v>
      </c>
      <c r="G14" s="84">
        <f t="shared" si="5"/>
        <v>1223.048</v>
      </c>
      <c r="H14" s="10">
        <f t="shared" si="0"/>
        <v>99.76735459662288</v>
      </c>
      <c r="I14" s="91">
        <f>SUM(N14,S14)</f>
        <v>281.40999999999997</v>
      </c>
      <c r="J14" s="108"/>
      <c r="K14" s="109">
        <v>739</v>
      </c>
      <c r="L14" s="84">
        <v>736.166</v>
      </c>
      <c r="M14" s="10">
        <f t="shared" si="1"/>
        <v>99.61650879566983</v>
      </c>
      <c r="N14" s="84">
        <v>115.166</v>
      </c>
      <c r="O14" s="83"/>
      <c r="P14" s="84">
        <v>486.9</v>
      </c>
      <c r="Q14" s="84">
        <v>486.882</v>
      </c>
      <c r="R14" s="10">
        <f t="shared" si="2"/>
        <v>99.99630314232903</v>
      </c>
      <c r="S14" s="84">
        <v>166.244</v>
      </c>
      <c r="T14" s="83"/>
      <c r="U14" s="84"/>
      <c r="V14" s="84"/>
      <c r="W14" s="10" t="e">
        <f t="shared" si="3"/>
        <v>#DIV/0!</v>
      </c>
      <c r="X14" s="91"/>
    </row>
    <row r="15" spans="1:24" ht="9.75" customHeight="1">
      <c r="A15" s="23" t="s">
        <v>67</v>
      </c>
      <c r="B15" s="5"/>
      <c r="C15" s="5" t="s">
        <v>38</v>
      </c>
      <c r="D15" s="23" t="s">
        <v>2</v>
      </c>
      <c r="E15" s="87">
        <f t="shared" si="5"/>
        <v>1.5</v>
      </c>
      <c r="F15" s="88">
        <f t="shared" si="5"/>
        <v>74.1</v>
      </c>
      <c r="G15" s="88">
        <f t="shared" si="5"/>
        <v>71.77000000000001</v>
      </c>
      <c r="H15" s="3">
        <f t="shared" si="0"/>
        <v>96.85560053981108</v>
      </c>
      <c r="I15" s="93">
        <f>SUM(N15,S15)</f>
        <v>145.989</v>
      </c>
      <c r="J15" s="108">
        <v>1.5</v>
      </c>
      <c r="K15" s="109">
        <v>40.5</v>
      </c>
      <c r="L15" s="88">
        <v>38.213</v>
      </c>
      <c r="M15" s="3">
        <f t="shared" si="1"/>
        <v>94.35308641975308</v>
      </c>
      <c r="N15" s="88">
        <v>114.074</v>
      </c>
      <c r="O15" s="87"/>
      <c r="P15" s="88">
        <v>33.6</v>
      </c>
      <c r="Q15" s="88">
        <v>33.557</v>
      </c>
      <c r="R15" s="3">
        <f t="shared" si="2"/>
        <v>99.87202380952381</v>
      </c>
      <c r="S15" s="88">
        <v>31.915</v>
      </c>
      <c r="T15" s="87"/>
      <c r="U15" s="88"/>
      <c r="V15" s="88"/>
      <c r="W15" s="3" t="e">
        <f t="shared" si="3"/>
        <v>#DIV/0!</v>
      </c>
      <c r="X15" s="93"/>
    </row>
    <row r="16" spans="1:24" ht="9.75" customHeight="1">
      <c r="A16" s="24" t="s">
        <v>68</v>
      </c>
      <c r="B16" s="14"/>
      <c r="C16" s="14" t="s">
        <v>39</v>
      </c>
      <c r="D16" s="24" t="s">
        <v>2</v>
      </c>
      <c r="E16" s="89">
        <f t="shared" si="5"/>
        <v>4175.58</v>
      </c>
      <c r="F16" s="90">
        <f t="shared" si="5"/>
        <v>3965.1800000000003</v>
      </c>
      <c r="G16" s="90">
        <f t="shared" si="5"/>
        <v>3762.453</v>
      </c>
      <c r="H16" s="7">
        <f t="shared" si="0"/>
        <v>94.88731911287759</v>
      </c>
      <c r="I16" s="94">
        <f>SUM(N16,S16)</f>
        <v>3488.225</v>
      </c>
      <c r="J16" s="116">
        <v>3739.28</v>
      </c>
      <c r="K16" s="117">
        <v>3739.28</v>
      </c>
      <c r="L16" s="90">
        <v>3536.591</v>
      </c>
      <c r="M16" s="7">
        <f t="shared" si="1"/>
        <v>94.57946449583876</v>
      </c>
      <c r="N16" s="90">
        <v>3283.623</v>
      </c>
      <c r="O16" s="89">
        <v>436.3</v>
      </c>
      <c r="P16" s="90">
        <v>225.9</v>
      </c>
      <c r="Q16" s="90">
        <v>225.862</v>
      </c>
      <c r="R16" s="7">
        <f t="shared" si="2"/>
        <v>99.98317839752102</v>
      </c>
      <c r="S16" s="90">
        <v>204.602</v>
      </c>
      <c r="T16" s="89"/>
      <c r="U16" s="90"/>
      <c r="V16" s="90"/>
      <c r="W16" s="7" t="e">
        <f t="shared" si="3"/>
        <v>#DIV/0!</v>
      </c>
      <c r="X16" s="94"/>
    </row>
    <row r="17" spans="1:24" s="9" customFormat="1" ht="9.75" customHeight="1">
      <c r="A17" s="15" t="s">
        <v>12</v>
      </c>
      <c r="B17" s="26" t="s">
        <v>49</v>
      </c>
      <c r="C17" s="26"/>
      <c r="D17" s="15" t="s">
        <v>2</v>
      </c>
      <c r="E17" s="71">
        <f>SUM(E18:E22)</f>
        <v>2151</v>
      </c>
      <c r="F17" s="72">
        <f>SUM(F18:F22)</f>
        <v>2495</v>
      </c>
      <c r="G17" s="72">
        <f>SUM(G18:G22)</f>
        <v>2486.397</v>
      </c>
      <c r="H17" s="8">
        <f t="shared" si="0"/>
        <v>99.65519038076151</v>
      </c>
      <c r="I17" s="80">
        <f>SUM(I18:I22)</f>
        <v>1881.23</v>
      </c>
      <c r="J17" s="114">
        <f>SUM(J18:J22)</f>
        <v>2151</v>
      </c>
      <c r="K17" s="115">
        <f>SUM(K18:K22)</f>
        <v>2495</v>
      </c>
      <c r="L17" s="72">
        <f>SUM(L18:L22)</f>
        <v>2486.397</v>
      </c>
      <c r="M17" s="8">
        <f t="shared" si="1"/>
        <v>99.65519038076151</v>
      </c>
      <c r="N17" s="72">
        <f>SUM(N18:N22)</f>
        <v>1881.23</v>
      </c>
      <c r="O17" s="71">
        <f>SUM(O18:O22)</f>
        <v>0</v>
      </c>
      <c r="P17" s="72">
        <f>SUM(P18:P22)</f>
        <v>0</v>
      </c>
      <c r="Q17" s="72">
        <f>SUM(Q18:Q22)</f>
        <v>0</v>
      </c>
      <c r="R17" s="8" t="e">
        <f t="shared" si="2"/>
        <v>#DIV/0!</v>
      </c>
      <c r="S17" s="72">
        <f>SUM(S18:S22)</f>
        <v>0</v>
      </c>
      <c r="T17" s="71">
        <f>SUM(T18:T22)</f>
        <v>0</v>
      </c>
      <c r="U17" s="72">
        <f>SUM(U18:U22)</f>
        <v>0</v>
      </c>
      <c r="V17" s="72">
        <f>SUM(V18:V22)</f>
        <v>0</v>
      </c>
      <c r="W17" s="8" t="e">
        <f t="shared" si="3"/>
        <v>#DIV/0!</v>
      </c>
      <c r="X17" s="80">
        <f>SUM(X18:X22)</f>
        <v>0</v>
      </c>
    </row>
    <row r="18" spans="1:24" ht="9.75" customHeight="1">
      <c r="A18" s="23" t="s">
        <v>69</v>
      </c>
      <c r="B18" s="5" t="s">
        <v>34</v>
      </c>
      <c r="C18" s="5" t="s">
        <v>44</v>
      </c>
      <c r="D18" s="23" t="s">
        <v>2</v>
      </c>
      <c r="E18" s="87">
        <f aca="true" t="shared" si="6" ref="E18:G22">SUM(J18,O18)</f>
        <v>495</v>
      </c>
      <c r="F18" s="88">
        <f t="shared" si="6"/>
        <v>495</v>
      </c>
      <c r="G18" s="88">
        <f t="shared" si="6"/>
        <v>494.099</v>
      </c>
      <c r="H18" s="3">
        <f t="shared" si="0"/>
        <v>99.81797979797979</v>
      </c>
      <c r="I18" s="93">
        <f>SUM(N18,S18)</f>
        <v>460.94</v>
      </c>
      <c r="J18" s="108">
        <v>495</v>
      </c>
      <c r="K18" s="109">
        <v>495</v>
      </c>
      <c r="L18" s="88">
        <v>494.099</v>
      </c>
      <c r="M18" s="3">
        <f t="shared" si="1"/>
        <v>99.81797979797979</v>
      </c>
      <c r="N18" s="88">
        <v>460.94</v>
      </c>
      <c r="O18" s="87"/>
      <c r="P18" s="88"/>
      <c r="Q18" s="88"/>
      <c r="R18" s="3" t="e">
        <f t="shared" si="2"/>
        <v>#DIV/0!</v>
      </c>
      <c r="S18" s="88"/>
      <c r="T18" s="87"/>
      <c r="U18" s="88"/>
      <c r="V18" s="88"/>
      <c r="W18" s="3" t="e">
        <f t="shared" si="3"/>
        <v>#DIV/0!</v>
      </c>
      <c r="X18" s="93"/>
    </row>
    <row r="19" spans="1:24" ht="9.75" customHeight="1">
      <c r="A19" s="23" t="s">
        <v>70</v>
      </c>
      <c r="B19" s="5"/>
      <c r="C19" s="5" t="s">
        <v>45</v>
      </c>
      <c r="D19" s="23" t="s">
        <v>2</v>
      </c>
      <c r="E19" s="87">
        <f t="shared" si="6"/>
        <v>300</v>
      </c>
      <c r="F19" s="88">
        <f t="shared" si="6"/>
        <v>300</v>
      </c>
      <c r="G19" s="88">
        <f t="shared" si="6"/>
        <v>297.01</v>
      </c>
      <c r="H19" s="3">
        <f t="shared" si="0"/>
        <v>99.00333333333333</v>
      </c>
      <c r="I19" s="93">
        <f>SUM(N19,S19)</f>
        <v>305.503</v>
      </c>
      <c r="J19" s="108">
        <v>300</v>
      </c>
      <c r="K19" s="109">
        <v>300</v>
      </c>
      <c r="L19" s="88">
        <v>297.01</v>
      </c>
      <c r="M19" s="3">
        <f t="shared" si="1"/>
        <v>99.00333333333333</v>
      </c>
      <c r="N19" s="88">
        <v>305.503</v>
      </c>
      <c r="O19" s="87"/>
      <c r="P19" s="88"/>
      <c r="Q19" s="88"/>
      <c r="R19" s="3" t="e">
        <f t="shared" si="2"/>
        <v>#DIV/0!</v>
      </c>
      <c r="S19" s="88"/>
      <c r="T19" s="87"/>
      <c r="U19" s="88"/>
      <c r="V19" s="88"/>
      <c r="W19" s="3" t="e">
        <f t="shared" si="3"/>
        <v>#DIV/0!</v>
      </c>
      <c r="X19" s="93"/>
    </row>
    <row r="20" spans="1:24" ht="9.75" customHeight="1">
      <c r="A20" s="23" t="s">
        <v>71</v>
      </c>
      <c r="B20" s="5"/>
      <c r="C20" s="5" t="s">
        <v>46</v>
      </c>
      <c r="D20" s="23" t="s">
        <v>2</v>
      </c>
      <c r="E20" s="87">
        <f t="shared" si="6"/>
        <v>46</v>
      </c>
      <c r="F20" s="88">
        <f t="shared" si="6"/>
        <v>55</v>
      </c>
      <c r="G20" s="88">
        <f t="shared" si="6"/>
        <v>54.524</v>
      </c>
      <c r="H20" s="3">
        <f t="shared" si="0"/>
        <v>99.13454545454545</v>
      </c>
      <c r="I20" s="93">
        <f>SUM(N20,S20)</f>
        <v>36.599</v>
      </c>
      <c r="J20" s="108">
        <v>46</v>
      </c>
      <c r="K20" s="109">
        <v>55</v>
      </c>
      <c r="L20" s="88">
        <v>54.524</v>
      </c>
      <c r="M20" s="3">
        <f t="shared" si="1"/>
        <v>99.13454545454545</v>
      </c>
      <c r="N20" s="88">
        <v>36.599</v>
      </c>
      <c r="O20" s="87"/>
      <c r="P20" s="88"/>
      <c r="Q20" s="88"/>
      <c r="R20" s="3" t="e">
        <f t="shared" si="2"/>
        <v>#DIV/0!</v>
      </c>
      <c r="S20" s="88"/>
      <c r="T20" s="87"/>
      <c r="U20" s="88"/>
      <c r="V20" s="88"/>
      <c r="W20" s="3" t="e">
        <f t="shared" si="3"/>
        <v>#DIV/0!</v>
      </c>
      <c r="X20" s="93"/>
    </row>
    <row r="21" spans="1:24" ht="9.75" customHeight="1">
      <c r="A21" s="23" t="s">
        <v>72</v>
      </c>
      <c r="B21" s="5"/>
      <c r="C21" s="5" t="s">
        <v>47</v>
      </c>
      <c r="D21" s="23" t="s">
        <v>2</v>
      </c>
      <c r="E21" s="87">
        <f t="shared" si="6"/>
        <v>1310</v>
      </c>
      <c r="F21" s="88">
        <f t="shared" si="6"/>
        <v>1645</v>
      </c>
      <c r="G21" s="88">
        <f t="shared" si="6"/>
        <v>1640.764</v>
      </c>
      <c r="H21" s="3">
        <f t="shared" si="0"/>
        <v>99.7424924012158</v>
      </c>
      <c r="I21" s="93">
        <f>SUM(N21,S21)</f>
        <v>1078.188</v>
      </c>
      <c r="J21" s="108">
        <v>1310</v>
      </c>
      <c r="K21" s="109">
        <v>1645</v>
      </c>
      <c r="L21" s="88">
        <v>1640.764</v>
      </c>
      <c r="M21" s="3">
        <f t="shared" si="1"/>
        <v>99.7424924012158</v>
      </c>
      <c r="N21" s="88">
        <v>1078.188</v>
      </c>
      <c r="O21" s="87"/>
      <c r="P21" s="88"/>
      <c r="Q21" s="88"/>
      <c r="R21" s="3" t="e">
        <f t="shared" si="2"/>
        <v>#DIV/0!</v>
      </c>
      <c r="S21" s="88"/>
      <c r="T21" s="87"/>
      <c r="U21" s="88"/>
      <c r="V21" s="88"/>
      <c r="W21" s="3" t="e">
        <f t="shared" si="3"/>
        <v>#DIV/0!</v>
      </c>
      <c r="X21" s="93"/>
    </row>
    <row r="22" spans="1:24" ht="9.75" customHeight="1">
      <c r="A22" s="24" t="s">
        <v>73</v>
      </c>
      <c r="B22" s="14"/>
      <c r="C22" s="14" t="s">
        <v>39</v>
      </c>
      <c r="D22" s="24" t="s">
        <v>2</v>
      </c>
      <c r="E22" s="89">
        <f t="shared" si="6"/>
        <v>0</v>
      </c>
      <c r="F22" s="90">
        <f t="shared" si="6"/>
        <v>0</v>
      </c>
      <c r="G22" s="90">
        <f t="shared" si="6"/>
        <v>0</v>
      </c>
      <c r="H22" s="7" t="e">
        <f t="shared" si="0"/>
        <v>#DIV/0!</v>
      </c>
      <c r="I22" s="94">
        <f>SUM(N22,S22)</f>
        <v>0</v>
      </c>
      <c r="J22" s="118"/>
      <c r="K22" s="119"/>
      <c r="L22" s="90"/>
      <c r="M22" s="7" t="e">
        <f t="shared" si="1"/>
        <v>#DIV/0!</v>
      </c>
      <c r="N22" s="90"/>
      <c r="O22" s="89"/>
      <c r="P22" s="90"/>
      <c r="Q22" s="90"/>
      <c r="R22" s="7" t="e">
        <f t="shared" si="2"/>
        <v>#DIV/0!</v>
      </c>
      <c r="S22" s="90"/>
      <c r="T22" s="89"/>
      <c r="U22" s="90"/>
      <c r="V22" s="90"/>
      <c r="W22" s="7" t="e">
        <f t="shared" si="3"/>
        <v>#DIV/0!</v>
      </c>
      <c r="X22" s="94"/>
    </row>
    <row r="23" spans="1:24" s="9" customFormat="1" ht="9.75" customHeight="1">
      <c r="A23" s="15" t="s">
        <v>14</v>
      </c>
      <c r="B23" s="26" t="s">
        <v>50</v>
      </c>
      <c r="C23" s="26"/>
      <c r="D23" s="15" t="s">
        <v>2</v>
      </c>
      <c r="E23" s="71">
        <f>SUM(E24:E26)</f>
        <v>0</v>
      </c>
      <c r="F23" s="72">
        <f>SUM(F24:F26)</f>
        <v>0</v>
      </c>
      <c r="G23" s="72">
        <f>SUM(G24:G26)</f>
        <v>0</v>
      </c>
      <c r="H23" s="8" t="e">
        <f t="shared" si="0"/>
        <v>#DIV/0!</v>
      </c>
      <c r="I23" s="80">
        <f>SUM(I24:I26)</f>
        <v>0</v>
      </c>
      <c r="J23" s="114">
        <f>SUM(J24:J26)</f>
        <v>0</v>
      </c>
      <c r="K23" s="115">
        <f>SUM(K24:K26)</f>
        <v>0</v>
      </c>
      <c r="L23" s="72">
        <f>SUM(L24:L26)</f>
        <v>0</v>
      </c>
      <c r="M23" s="8" t="e">
        <f t="shared" si="1"/>
        <v>#DIV/0!</v>
      </c>
      <c r="N23" s="72">
        <f>SUM(N24:N26)</f>
        <v>0</v>
      </c>
      <c r="O23" s="71">
        <f>SUM(O24:O26)</f>
        <v>0</v>
      </c>
      <c r="P23" s="72">
        <f>SUM(P24:P26)</f>
        <v>0</v>
      </c>
      <c r="Q23" s="72">
        <f>SUM(Q24:Q26)</f>
        <v>0</v>
      </c>
      <c r="R23" s="8" t="e">
        <f t="shared" si="2"/>
        <v>#DIV/0!</v>
      </c>
      <c r="S23" s="72">
        <f>SUM(S24:S26)</f>
        <v>0</v>
      </c>
      <c r="T23" s="71">
        <f>SUM(T24:T26)</f>
        <v>0</v>
      </c>
      <c r="U23" s="72">
        <f>SUM(U24:U26)</f>
        <v>0</v>
      </c>
      <c r="V23" s="72">
        <f>SUM(V24:V26)</f>
        <v>0</v>
      </c>
      <c r="W23" s="8" t="e">
        <f t="shared" si="3"/>
        <v>#DIV/0!</v>
      </c>
      <c r="X23" s="80">
        <f>SUM(X24:X26)</f>
        <v>0</v>
      </c>
    </row>
    <row r="24" spans="1:24" ht="9.75" customHeight="1">
      <c r="A24" s="23" t="s">
        <v>36</v>
      </c>
      <c r="B24" s="5" t="s">
        <v>34</v>
      </c>
      <c r="C24" s="5" t="s">
        <v>78</v>
      </c>
      <c r="D24" s="23" t="s">
        <v>2</v>
      </c>
      <c r="E24" s="87">
        <f aca="true" t="shared" si="7" ref="E24:G26">SUM(J24,O24)</f>
        <v>0</v>
      </c>
      <c r="F24" s="88">
        <f t="shared" si="7"/>
        <v>0</v>
      </c>
      <c r="G24" s="88">
        <f t="shared" si="7"/>
        <v>0</v>
      </c>
      <c r="H24" s="3" t="e">
        <f t="shared" si="0"/>
        <v>#DIV/0!</v>
      </c>
      <c r="I24" s="93">
        <f>SUM(N24,S24)</f>
        <v>0</v>
      </c>
      <c r="J24" s="108"/>
      <c r="K24" s="109"/>
      <c r="L24" s="88"/>
      <c r="M24" s="3" t="e">
        <f t="shared" si="1"/>
        <v>#DIV/0!</v>
      </c>
      <c r="N24" s="88"/>
      <c r="O24" s="87"/>
      <c r="P24" s="88"/>
      <c r="Q24" s="88"/>
      <c r="R24" s="3" t="e">
        <f t="shared" si="2"/>
        <v>#DIV/0!</v>
      </c>
      <c r="S24" s="88"/>
      <c r="T24" s="87"/>
      <c r="U24" s="88"/>
      <c r="V24" s="88"/>
      <c r="W24" s="3" t="e">
        <f t="shared" si="3"/>
        <v>#DIV/0!</v>
      </c>
      <c r="X24" s="93"/>
    </row>
    <row r="25" spans="1:24" ht="9.75" customHeight="1">
      <c r="A25" s="23" t="s">
        <v>37</v>
      </c>
      <c r="B25" s="5"/>
      <c r="C25" s="5" t="s">
        <v>48</v>
      </c>
      <c r="D25" s="23" t="s">
        <v>2</v>
      </c>
      <c r="E25" s="87">
        <f t="shared" si="7"/>
        <v>0</v>
      </c>
      <c r="F25" s="88">
        <f t="shared" si="7"/>
        <v>0</v>
      </c>
      <c r="G25" s="88">
        <f t="shared" si="7"/>
        <v>0</v>
      </c>
      <c r="H25" s="3" t="e">
        <f t="shared" si="0"/>
        <v>#DIV/0!</v>
      </c>
      <c r="I25" s="93">
        <f>SUM(N25,S25)</f>
        <v>0</v>
      </c>
      <c r="J25" s="108"/>
      <c r="K25" s="109"/>
      <c r="L25" s="88"/>
      <c r="M25" s="3" t="e">
        <f t="shared" si="1"/>
        <v>#DIV/0!</v>
      </c>
      <c r="N25" s="88"/>
      <c r="O25" s="87"/>
      <c r="P25" s="88"/>
      <c r="Q25" s="88"/>
      <c r="R25" s="3" t="e">
        <f t="shared" si="2"/>
        <v>#DIV/0!</v>
      </c>
      <c r="S25" s="88"/>
      <c r="T25" s="87"/>
      <c r="U25" s="88"/>
      <c r="V25" s="88"/>
      <c r="W25" s="3" t="e">
        <f t="shared" si="3"/>
        <v>#DIV/0!</v>
      </c>
      <c r="X25" s="93"/>
    </row>
    <row r="26" spans="1:24" ht="9.75" customHeight="1">
      <c r="A26" s="24" t="s">
        <v>40</v>
      </c>
      <c r="B26" s="14"/>
      <c r="C26" s="14" t="s">
        <v>39</v>
      </c>
      <c r="D26" s="24" t="s">
        <v>2</v>
      </c>
      <c r="E26" s="89">
        <f t="shared" si="7"/>
        <v>0</v>
      </c>
      <c r="F26" s="90">
        <f t="shared" si="7"/>
        <v>0</v>
      </c>
      <c r="G26" s="90">
        <f t="shared" si="7"/>
        <v>0</v>
      </c>
      <c r="H26" s="7" t="e">
        <f t="shared" si="0"/>
        <v>#DIV/0!</v>
      </c>
      <c r="I26" s="94">
        <f>SUM(N26,S26)</f>
        <v>0</v>
      </c>
      <c r="J26" s="118"/>
      <c r="K26" s="119"/>
      <c r="L26" s="90"/>
      <c r="M26" s="7" t="e">
        <f t="shared" si="1"/>
        <v>#DIV/0!</v>
      </c>
      <c r="N26" s="90"/>
      <c r="O26" s="89"/>
      <c r="P26" s="90"/>
      <c r="Q26" s="90"/>
      <c r="R26" s="7" t="e">
        <f t="shared" si="2"/>
        <v>#DIV/0!</v>
      </c>
      <c r="S26" s="90"/>
      <c r="T26" s="89"/>
      <c r="U26" s="90"/>
      <c r="V26" s="90"/>
      <c r="W26" s="7" t="e">
        <f t="shared" si="3"/>
        <v>#DIV/0!</v>
      </c>
      <c r="X26" s="94"/>
    </row>
    <row r="27" spans="1:24" s="9" customFormat="1" ht="9.75" customHeight="1">
      <c r="A27" s="15" t="s">
        <v>15</v>
      </c>
      <c r="B27" s="26" t="s">
        <v>51</v>
      </c>
      <c r="C27" s="26"/>
      <c r="D27" s="15" t="s">
        <v>2</v>
      </c>
      <c r="E27" s="71">
        <f>SUM(E28:E30)</f>
        <v>768</v>
      </c>
      <c r="F27" s="72">
        <f>SUM(F28:F30)</f>
        <v>756</v>
      </c>
      <c r="G27" s="72">
        <f>SUM(G28:G30)</f>
        <v>705.8620000000001</v>
      </c>
      <c r="H27" s="8">
        <f t="shared" si="0"/>
        <v>93.36798941798943</v>
      </c>
      <c r="I27" s="80">
        <f>SUM(I28:I30)</f>
        <v>780.357</v>
      </c>
      <c r="J27" s="114">
        <f>SUM(J28:J30)</f>
        <v>768</v>
      </c>
      <c r="K27" s="115">
        <f>SUM(K28:K30)</f>
        <v>756</v>
      </c>
      <c r="L27" s="72">
        <f>SUM(L28:L30)</f>
        <v>705.8620000000001</v>
      </c>
      <c r="M27" s="8">
        <f t="shared" si="1"/>
        <v>93.36798941798943</v>
      </c>
      <c r="N27" s="72">
        <f>SUM(N28:N30)</f>
        <v>780.357</v>
      </c>
      <c r="O27" s="71">
        <f>SUM(O28:O30)</f>
        <v>0</v>
      </c>
      <c r="P27" s="72">
        <f>SUM(P28:P30)</f>
        <v>0</v>
      </c>
      <c r="Q27" s="72">
        <f>SUM(Q28:Q30)</f>
        <v>0</v>
      </c>
      <c r="R27" s="8" t="e">
        <f t="shared" si="2"/>
        <v>#DIV/0!</v>
      </c>
      <c r="S27" s="72">
        <f>SUM(S28:S30)</f>
        <v>0</v>
      </c>
      <c r="T27" s="71">
        <f>SUM(T28:T30)</f>
        <v>0</v>
      </c>
      <c r="U27" s="72">
        <f>SUM(U28:U30)</f>
        <v>0</v>
      </c>
      <c r="V27" s="72">
        <f>SUM(V28:V30)</f>
        <v>0</v>
      </c>
      <c r="W27" s="8" t="e">
        <f t="shared" si="3"/>
        <v>#DIV/0!</v>
      </c>
      <c r="X27" s="80">
        <f>SUM(X28:X30)</f>
        <v>0</v>
      </c>
    </row>
    <row r="28" spans="1:24" ht="9.75" customHeight="1">
      <c r="A28" s="23" t="s">
        <v>41</v>
      </c>
      <c r="B28" s="5" t="s">
        <v>34</v>
      </c>
      <c r="C28" s="5" t="s">
        <v>84</v>
      </c>
      <c r="D28" s="23" t="s">
        <v>2</v>
      </c>
      <c r="E28" s="87">
        <f aca="true" t="shared" si="8" ref="E28:G31">SUM(J28,O28)</f>
        <v>618</v>
      </c>
      <c r="F28" s="88">
        <f t="shared" si="8"/>
        <v>606</v>
      </c>
      <c r="G28" s="88">
        <f t="shared" si="8"/>
        <v>560.465</v>
      </c>
      <c r="H28" s="3">
        <f t="shared" si="0"/>
        <v>92.48597359735975</v>
      </c>
      <c r="I28" s="93">
        <f>SUM(N28,S28)</f>
        <v>636.308</v>
      </c>
      <c r="J28" s="108">
        <v>618</v>
      </c>
      <c r="K28" s="109">
        <v>606</v>
      </c>
      <c r="L28" s="88">
        <v>560.465</v>
      </c>
      <c r="M28" s="3">
        <f t="shared" si="1"/>
        <v>92.48597359735975</v>
      </c>
      <c r="N28" s="88">
        <v>636.308</v>
      </c>
      <c r="O28" s="87"/>
      <c r="P28" s="88"/>
      <c r="Q28" s="88"/>
      <c r="R28" s="3" t="e">
        <f t="shared" si="2"/>
        <v>#DIV/0!</v>
      </c>
      <c r="S28" s="88"/>
      <c r="T28" s="87"/>
      <c r="U28" s="88"/>
      <c r="V28" s="88"/>
      <c r="W28" s="3" t="e">
        <f t="shared" si="3"/>
        <v>#DIV/0!</v>
      </c>
      <c r="X28" s="93"/>
    </row>
    <row r="29" spans="1:24" ht="9.75" customHeight="1">
      <c r="A29" s="23" t="s">
        <v>42</v>
      </c>
      <c r="B29" s="5"/>
      <c r="C29" s="5" t="s">
        <v>85</v>
      </c>
      <c r="D29" s="23" t="s">
        <v>2</v>
      </c>
      <c r="E29" s="87">
        <f t="shared" si="8"/>
        <v>100</v>
      </c>
      <c r="F29" s="88">
        <f t="shared" si="8"/>
        <v>105</v>
      </c>
      <c r="G29" s="88">
        <f t="shared" si="8"/>
        <v>100.928</v>
      </c>
      <c r="H29" s="3">
        <f t="shared" si="0"/>
        <v>96.12190476190476</v>
      </c>
      <c r="I29" s="93">
        <f>SUM(N29,S29)</f>
        <v>105.149</v>
      </c>
      <c r="J29" s="108">
        <v>100</v>
      </c>
      <c r="K29" s="109">
        <v>105</v>
      </c>
      <c r="L29" s="88">
        <v>100.928</v>
      </c>
      <c r="M29" s="3">
        <f t="shared" si="1"/>
        <v>96.12190476190476</v>
      </c>
      <c r="N29" s="88">
        <v>105.149</v>
      </c>
      <c r="O29" s="87"/>
      <c r="P29" s="88"/>
      <c r="Q29" s="88"/>
      <c r="R29" s="3" t="e">
        <f t="shared" si="2"/>
        <v>#DIV/0!</v>
      </c>
      <c r="S29" s="88"/>
      <c r="T29" s="87"/>
      <c r="U29" s="88"/>
      <c r="V29" s="88"/>
      <c r="W29" s="3" t="e">
        <f t="shared" si="3"/>
        <v>#DIV/0!</v>
      </c>
      <c r="X29" s="93"/>
    </row>
    <row r="30" spans="1:24" ht="9.75" customHeight="1">
      <c r="A30" s="24" t="s">
        <v>43</v>
      </c>
      <c r="B30" s="14"/>
      <c r="C30" s="14" t="s">
        <v>55</v>
      </c>
      <c r="D30" s="24" t="s">
        <v>2</v>
      </c>
      <c r="E30" s="89">
        <f t="shared" si="8"/>
        <v>50</v>
      </c>
      <c r="F30" s="90">
        <f t="shared" si="8"/>
        <v>45</v>
      </c>
      <c r="G30" s="90">
        <f t="shared" si="8"/>
        <v>44.469</v>
      </c>
      <c r="H30" s="7">
        <f t="shared" si="0"/>
        <v>98.82000000000001</v>
      </c>
      <c r="I30" s="94">
        <f>SUM(N30,S30)</f>
        <v>38.9</v>
      </c>
      <c r="J30" s="118">
        <v>50</v>
      </c>
      <c r="K30" s="119">
        <v>45</v>
      </c>
      <c r="L30" s="90">
        <v>44.469</v>
      </c>
      <c r="M30" s="7">
        <f t="shared" si="1"/>
        <v>98.82000000000001</v>
      </c>
      <c r="N30" s="90">
        <v>38.9</v>
      </c>
      <c r="O30" s="89"/>
      <c r="P30" s="90"/>
      <c r="Q30" s="90"/>
      <c r="R30" s="7" t="e">
        <f t="shared" si="2"/>
        <v>#DIV/0!</v>
      </c>
      <c r="S30" s="90"/>
      <c r="T30" s="89"/>
      <c r="U30" s="90"/>
      <c r="V30" s="90"/>
      <c r="W30" s="7" t="e">
        <f t="shared" si="3"/>
        <v>#DIV/0!</v>
      </c>
      <c r="X30" s="94"/>
    </row>
    <row r="31" spans="1:24" s="9" customFormat="1" ht="9.75" customHeight="1">
      <c r="A31" s="11" t="s">
        <v>16</v>
      </c>
      <c r="B31" s="12" t="s">
        <v>56</v>
      </c>
      <c r="C31" s="12"/>
      <c r="D31" s="11" t="s">
        <v>2</v>
      </c>
      <c r="E31" s="65">
        <f t="shared" si="8"/>
        <v>75</v>
      </c>
      <c r="F31" s="66">
        <f t="shared" si="8"/>
        <v>114</v>
      </c>
      <c r="G31" s="66">
        <f t="shared" si="8"/>
        <v>113.438</v>
      </c>
      <c r="H31" s="16">
        <f t="shared" si="0"/>
        <v>99.50701754385966</v>
      </c>
      <c r="I31" s="77">
        <f>SUM(N31,S31)</f>
        <v>142.33999999999997</v>
      </c>
      <c r="J31" s="112">
        <v>5</v>
      </c>
      <c r="K31" s="113">
        <v>3.4</v>
      </c>
      <c r="L31" s="66">
        <v>2.866</v>
      </c>
      <c r="M31" s="7">
        <f t="shared" si="1"/>
        <v>84.29411764705883</v>
      </c>
      <c r="N31" s="66">
        <v>3.009</v>
      </c>
      <c r="O31" s="65">
        <v>70</v>
      </c>
      <c r="P31" s="66">
        <v>110.6</v>
      </c>
      <c r="Q31" s="66">
        <v>110.572</v>
      </c>
      <c r="R31" s="64">
        <f t="shared" si="2"/>
        <v>99.9746835443038</v>
      </c>
      <c r="S31" s="66">
        <v>139.331</v>
      </c>
      <c r="T31" s="65"/>
      <c r="U31" s="66"/>
      <c r="V31" s="66"/>
      <c r="W31" s="16" t="e">
        <f t="shared" si="3"/>
        <v>#DIV/0!</v>
      </c>
      <c r="X31" s="77"/>
    </row>
    <row r="32" spans="1:24" s="9" customFormat="1" ht="9.75" customHeight="1">
      <c r="A32" s="15" t="s">
        <v>17</v>
      </c>
      <c r="B32" s="26" t="s">
        <v>57</v>
      </c>
      <c r="C32" s="26"/>
      <c r="D32" s="15" t="s">
        <v>2</v>
      </c>
      <c r="E32" s="71">
        <f>SUM(E33:E35)</f>
        <v>789.88</v>
      </c>
      <c r="F32" s="72">
        <f>SUM(F33:F35)</f>
        <v>1287.73</v>
      </c>
      <c r="G32" s="72">
        <f>SUM(G33:G35)</f>
        <v>1275.8660000000002</v>
      </c>
      <c r="H32" s="8">
        <f t="shared" si="0"/>
        <v>99.0786888555831</v>
      </c>
      <c r="I32" s="80">
        <f>SUM(I33:I35)</f>
        <v>892.081</v>
      </c>
      <c r="J32" s="114">
        <f>SUM(J33:J35)</f>
        <v>709.88</v>
      </c>
      <c r="K32" s="115">
        <f>SUM(K33:K35)</f>
        <v>891.28</v>
      </c>
      <c r="L32" s="72">
        <f>SUM(L33:L35)</f>
        <v>879.6070000000001</v>
      </c>
      <c r="M32" s="8">
        <f t="shared" si="1"/>
        <v>98.69031056458128</v>
      </c>
      <c r="N32" s="72">
        <f>SUM(N33:N35)</f>
        <v>623.547</v>
      </c>
      <c r="O32" s="71">
        <f>SUM(O33:O35)</f>
        <v>80</v>
      </c>
      <c r="P32" s="72">
        <f>SUM(P33:P35)</f>
        <v>396.45</v>
      </c>
      <c r="Q32" s="72">
        <f>SUM(Q33:Q35)</f>
        <v>396.259</v>
      </c>
      <c r="R32" s="8">
        <f t="shared" si="2"/>
        <v>99.95182242401313</v>
      </c>
      <c r="S32" s="72">
        <f>SUM(S33:S35)</f>
        <v>268.534</v>
      </c>
      <c r="T32" s="71">
        <f>SUM(T33:T35)</f>
        <v>0</v>
      </c>
      <c r="U32" s="72">
        <f>SUM(U33:U35)</f>
        <v>0</v>
      </c>
      <c r="V32" s="72">
        <f>SUM(V33:V35)</f>
        <v>0</v>
      </c>
      <c r="W32" s="8" t="e">
        <f t="shared" si="3"/>
        <v>#DIV/0!</v>
      </c>
      <c r="X32" s="80">
        <f>SUM(X33:X35)</f>
        <v>0</v>
      </c>
    </row>
    <row r="33" spans="1:24" ht="9.75" customHeight="1">
      <c r="A33" s="23" t="s">
        <v>52</v>
      </c>
      <c r="B33" s="5" t="s">
        <v>34</v>
      </c>
      <c r="C33" s="5" t="s">
        <v>78</v>
      </c>
      <c r="D33" s="23" t="s">
        <v>2</v>
      </c>
      <c r="E33" s="87">
        <f aca="true" t="shared" si="9" ref="E33:G39">SUM(J33,O33)</f>
        <v>68</v>
      </c>
      <c r="F33" s="88">
        <f t="shared" si="9"/>
        <v>71</v>
      </c>
      <c r="G33" s="88">
        <f t="shared" si="9"/>
        <v>66.9</v>
      </c>
      <c r="H33" s="3">
        <f t="shared" si="0"/>
        <v>94.22535211267606</v>
      </c>
      <c r="I33" s="93">
        <f aca="true" t="shared" si="10" ref="I33:I39">SUM(N33,S33)</f>
        <v>54.164</v>
      </c>
      <c r="J33" s="108">
        <v>68</v>
      </c>
      <c r="K33" s="109">
        <v>71</v>
      </c>
      <c r="L33" s="88">
        <v>66.9</v>
      </c>
      <c r="M33" s="3">
        <f t="shared" si="1"/>
        <v>94.22535211267606</v>
      </c>
      <c r="N33" s="88">
        <v>54.164</v>
      </c>
      <c r="O33" s="87"/>
      <c r="P33" s="88"/>
      <c r="Q33" s="88"/>
      <c r="R33" s="3" t="e">
        <f t="shared" si="2"/>
        <v>#DIV/0!</v>
      </c>
      <c r="S33" s="88"/>
      <c r="T33" s="87"/>
      <c r="U33" s="88"/>
      <c r="V33" s="88"/>
      <c r="W33" s="3" t="e">
        <f t="shared" si="3"/>
        <v>#DIV/0!</v>
      </c>
      <c r="X33" s="93"/>
    </row>
    <row r="34" spans="1:24" ht="9.75" customHeight="1">
      <c r="A34" s="23" t="s">
        <v>53</v>
      </c>
      <c r="B34" s="5"/>
      <c r="C34" s="5" t="s">
        <v>48</v>
      </c>
      <c r="D34" s="23" t="s">
        <v>2</v>
      </c>
      <c r="E34" s="87">
        <f t="shared" si="9"/>
        <v>5</v>
      </c>
      <c r="F34" s="88">
        <f t="shared" si="9"/>
        <v>5</v>
      </c>
      <c r="G34" s="88">
        <f t="shared" si="9"/>
        <v>4.108</v>
      </c>
      <c r="H34" s="3">
        <f t="shared" si="0"/>
        <v>82.15999999999998</v>
      </c>
      <c r="I34" s="93">
        <f t="shared" si="10"/>
        <v>1.803</v>
      </c>
      <c r="J34" s="108">
        <v>5</v>
      </c>
      <c r="K34" s="109">
        <v>5</v>
      </c>
      <c r="L34" s="88">
        <v>4.108</v>
      </c>
      <c r="M34" s="3">
        <f t="shared" si="1"/>
        <v>82.15999999999998</v>
      </c>
      <c r="N34" s="88">
        <v>1.803</v>
      </c>
      <c r="O34" s="87"/>
      <c r="P34" s="88"/>
      <c r="Q34" s="88"/>
      <c r="R34" s="3" t="e">
        <f t="shared" si="2"/>
        <v>#DIV/0!</v>
      </c>
      <c r="S34" s="88"/>
      <c r="T34" s="87"/>
      <c r="U34" s="88"/>
      <c r="V34" s="88"/>
      <c r="W34" s="3" t="e">
        <f t="shared" si="3"/>
        <v>#DIV/0!</v>
      </c>
      <c r="X34" s="93"/>
    </row>
    <row r="35" spans="1:24" ht="9.75" customHeight="1">
      <c r="A35" s="24" t="s">
        <v>54</v>
      </c>
      <c r="B35" s="14"/>
      <c r="C35" s="14" t="s">
        <v>39</v>
      </c>
      <c r="D35" s="24" t="s">
        <v>2</v>
      </c>
      <c r="E35" s="89">
        <f t="shared" si="9"/>
        <v>716.88</v>
      </c>
      <c r="F35" s="90">
        <f t="shared" si="9"/>
        <v>1211.73</v>
      </c>
      <c r="G35" s="90">
        <f t="shared" si="9"/>
        <v>1204.8580000000002</v>
      </c>
      <c r="H35" s="7">
        <f t="shared" si="0"/>
        <v>99.43287696103918</v>
      </c>
      <c r="I35" s="94">
        <f t="shared" si="10"/>
        <v>836.114</v>
      </c>
      <c r="J35" s="118">
        <v>636.88</v>
      </c>
      <c r="K35" s="119">
        <v>815.28</v>
      </c>
      <c r="L35" s="90">
        <v>808.599</v>
      </c>
      <c r="M35" s="7">
        <f t="shared" si="1"/>
        <v>99.18052693553136</v>
      </c>
      <c r="N35" s="90">
        <v>567.58</v>
      </c>
      <c r="O35" s="89">
        <v>80</v>
      </c>
      <c r="P35" s="90">
        <v>396.45</v>
      </c>
      <c r="Q35" s="90">
        <v>396.259</v>
      </c>
      <c r="R35" s="7">
        <f t="shared" si="2"/>
        <v>99.95182242401313</v>
      </c>
      <c r="S35" s="90">
        <v>268.534</v>
      </c>
      <c r="T35" s="89"/>
      <c r="U35" s="90"/>
      <c r="V35" s="90"/>
      <c r="W35" s="7" t="e">
        <f t="shared" si="3"/>
        <v>#DIV/0!</v>
      </c>
      <c r="X35" s="94"/>
    </row>
    <row r="36" spans="1:24" s="9" customFormat="1" ht="9.75" customHeight="1">
      <c r="A36" s="11" t="s">
        <v>18</v>
      </c>
      <c r="B36" s="12" t="s">
        <v>58</v>
      </c>
      <c r="C36" s="12"/>
      <c r="D36" s="11" t="s">
        <v>2</v>
      </c>
      <c r="E36" s="65">
        <f t="shared" si="9"/>
        <v>17670.68</v>
      </c>
      <c r="F36" s="66">
        <f t="shared" si="9"/>
        <v>18465.08</v>
      </c>
      <c r="G36" s="66">
        <f t="shared" si="9"/>
        <v>18461.694</v>
      </c>
      <c r="H36" s="16">
        <f t="shared" si="0"/>
        <v>99.98166268437504</v>
      </c>
      <c r="I36" s="77">
        <f t="shared" si="10"/>
        <v>16416.779</v>
      </c>
      <c r="J36" s="120">
        <v>157.68</v>
      </c>
      <c r="K36" s="121">
        <v>305.08</v>
      </c>
      <c r="L36" s="66">
        <v>301.694</v>
      </c>
      <c r="M36" s="16">
        <f t="shared" si="1"/>
        <v>98.89012717975613</v>
      </c>
      <c r="N36" s="66">
        <v>123.779</v>
      </c>
      <c r="O36" s="65">
        <v>17513</v>
      </c>
      <c r="P36" s="66">
        <v>18160</v>
      </c>
      <c r="Q36" s="66">
        <v>18160</v>
      </c>
      <c r="R36" s="16">
        <f t="shared" si="2"/>
        <v>100</v>
      </c>
      <c r="S36" s="66">
        <v>16293</v>
      </c>
      <c r="T36" s="65"/>
      <c r="U36" s="66"/>
      <c r="V36" s="66"/>
      <c r="W36" s="16" t="e">
        <f t="shared" si="3"/>
        <v>#DIV/0!</v>
      </c>
      <c r="X36" s="77"/>
    </row>
    <row r="37" spans="1:24" s="9" customFormat="1" ht="9.75" customHeight="1">
      <c r="A37" s="11" t="s">
        <v>19</v>
      </c>
      <c r="B37" s="12" t="s">
        <v>59</v>
      </c>
      <c r="C37" s="12"/>
      <c r="D37" s="11" t="s">
        <v>2</v>
      </c>
      <c r="E37" s="65">
        <f t="shared" si="9"/>
        <v>6185.2</v>
      </c>
      <c r="F37" s="66">
        <f t="shared" si="9"/>
        <v>6528.87</v>
      </c>
      <c r="G37" s="66">
        <f t="shared" si="9"/>
        <v>6527.952</v>
      </c>
      <c r="H37" s="16">
        <f t="shared" si="0"/>
        <v>99.9859393738886</v>
      </c>
      <c r="I37" s="77">
        <f t="shared" si="10"/>
        <v>5742.875</v>
      </c>
      <c r="J37" s="112">
        <v>55.2</v>
      </c>
      <c r="K37" s="113">
        <v>100.8</v>
      </c>
      <c r="L37" s="66">
        <v>99.885</v>
      </c>
      <c r="M37" s="16">
        <f t="shared" si="1"/>
        <v>99.09226190476191</v>
      </c>
      <c r="N37" s="66">
        <v>40.739</v>
      </c>
      <c r="O37" s="65">
        <v>6130</v>
      </c>
      <c r="P37" s="66">
        <v>6428.07</v>
      </c>
      <c r="Q37" s="66">
        <v>6428.067</v>
      </c>
      <c r="R37" s="16">
        <f t="shared" si="2"/>
        <v>99.99995332969306</v>
      </c>
      <c r="S37" s="66">
        <v>5702.136</v>
      </c>
      <c r="T37" s="65"/>
      <c r="U37" s="66"/>
      <c r="V37" s="66"/>
      <c r="W37" s="16" t="e">
        <f t="shared" si="3"/>
        <v>#DIV/0!</v>
      </c>
      <c r="X37" s="77"/>
    </row>
    <row r="38" spans="1:24" s="9" customFormat="1" ht="9.75" customHeight="1">
      <c r="A38" s="11" t="s">
        <v>20</v>
      </c>
      <c r="B38" s="12" t="s">
        <v>83</v>
      </c>
      <c r="C38" s="12"/>
      <c r="D38" s="11" t="s">
        <v>2</v>
      </c>
      <c r="E38" s="65">
        <f t="shared" si="9"/>
        <v>430.4</v>
      </c>
      <c r="F38" s="66">
        <f t="shared" si="9"/>
        <v>379.6</v>
      </c>
      <c r="G38" s="66">
        <f t="shared" si="9"/>
        <v>378.53700000000003</v>
      </c>
      <c r="H38" s="16">
        <f t="shared" si="0"/>
        <v>99.71996838777662</v>
      </c>
      <c r="I38" s="77">
        <f t="shared" si="10"/>
        <v>337.56</v>
      </c>
      <c r="J38" s="112">
        <v>11.4</v>
      </c>
      <c r="K38" s="113">
        <v>12.5</v>
      </c>
      <c r="L38" s="66">
        <v>11.317</v>
      </c>
      <c r="M38" s="16">
        <f t="shared" si="1"/>
        <v>90.536</v>
      </c>
      <c r="N38" s="66">
        <v>7.42</v>
      </c>
      <c r="O38" s="65">
        <v>419</v>
      </c>
      <c r="P38" s="66">
        <v>367.1</v>
      </c>
      <c r="Q38" s="66">
        <v>367.22</v>
      </c>
      <c r="R38" s="16">
        <f t="shared" si="2"/>
        <v>100.03268864069736</v>
      </c>
      <c r="S38" s="66">
        <v>330.14</v>
      </c>
      <c r="T38" s="65"/>
      <c r="U38" s="66"/>
      <c r="V38" s="66"/>
      <c r="W38" s="16" t="e">
        <f t="shared" si="3"/>
        <v>#DIV/0!</v>
      </c>
      <c r="X38" s="77"/>
    </row>
    <row r="39" spans="1:24" s="9" customFormat="1" ht="9.75" customHeight="1">
      <c r="A39" s="11" t="s">
        <v>21</v>
      </c>
      <c r="B39" s="12" t="s">
        <v>60</v>
      </c>
      <c r="C39" s="12"/>
      <c r="D39" s="11" t="s">
        <v>2</v>
      </c>
      <c r="E39" s="65">
        <f t="shared" si="9"/>
        <v>0</v>
      </c>
      <c r="F39" s="66">
        <f t="shared" si="9"/>
        <v>0.2</v>
      </c>
      <c r="G39" s="66">
        <f t="shared" si="9"/>
        <v>0.112</v>
      </c>
      <c r="H39" s="16">
        <f t="shared" si="0"/>
        <v>55.99999999999999</v>
      </c>
      <c r="I39" s="77">
        <f t="shared" si="10"/>
        <v>10.777</v>
      </c>
      <c r="J39" s="112"/>
      <c r="K39" s="113">
        <v>0.2</v>
      </c>
      <c r="L39" s="66">
        <v>0.112</v>
      </c>
      <c r="M39" s="16">
        <f t="shared" si="1"/>
        <v>55.99999999999999</v>
      </c>
      <c r="N39" s="66">
        <v>10.777</v>
      </c>
      <c r="O39" s="65"/>
      <c r="P39" s="66"/>
      <c r="Q39" s="66"/>
      <c r="R39" s="16" t="e">
        <f t="shared" si="2"/>
        <v>#DIV/0!</v>
      </c>
      <c r="S39" s="66"/>
      <c r="T39" s="65"/>
      <c r="U39" s="66"/>
      <c r="V39" s="66"/>
      <c r="W39" s="16" t="e">
        <f t="shared" si="3"/>
        <v>#DIV/0!</v>
      </c>
      <c r="X39" s="77"/>
    </row>
    <row r="40" spans="1:24" s="9" customFormat="1" ht="9.75" customHeight="1">
      <c r="A40" s="15" t="s">
        <v>22</v>
      </c>
      <c r="B40" s="26" t="s">
        <v>61</v>
      </c>
      <c r="C40" s="26"/>
      <c r="D40" s="15" t="s">
        <v>2</v>
      </c>
      <c r="E40" s="71">
        <f>SUM(E41:E42)</f>
        <v>138.1</v>
      </c>
      <c r="F40" s="72">
        <f>SUM(F41:F42)</f>
        <v>138.1</v>
      </c>
      <c r="G40" s="72">
        <f>SUM(G41:G42)</f>
        <v>127.87200000000001</v>
      </c>
      <c r="H40" s="8">
        <f t="shared" si="0"/>
        <v>92.59377262853008</v>
      </c>
      <c r="I40" s="80">
        <f>SUM(I41:I42)</f>
        <v>214.654</v>
      </c>
      <c r="J40" s="114">
        <f>SUM(J41:J42)</f>
        <v>138.1</v>
      </c>
      <c r="K40" s="115">
        <f>SUM(K41:K42)</f>
        <v>138.1</v>
      </c>
      <c r="L40" s="72">
        <f>SUM(L41:L42)</f>
        <v>127.87200000000001</v>
      </c>
      <c r="M40" s="8">
        <f t="shared" si="1"/>
        <v>92.59377262853008</v>
      </c>
      <c r="N40" s="72">
        <f>SUM(N41:N42)</f>
        <v>144.748</v>
      </c>
      <c r="O40" s="71">
        <f>SUM(O41:O42)</f>
        <v>0</v>
      </c>
      <c r="P40" s="72">
        <f>SUM(P41:P42)</f>
        <v>0</v>
      </c>
      <c r="Q40" s="72">
        <f>SUM(Q41:Q42)</f>
        <v>0</v>
      </c>
      <c r="R40" s="8" t="e">
        <f t="shared" si="2"/>
        <v>#DIV/0!</v>
      </c>
      <c r="S40" s="72">
        <f>SUM(S41:S42)</f>
        <v>69.906</v>
      </c>
      <c r="T40" s="71">
        <f>SUM(T41:T42)</f>
        <v>0</v>
      </c>
      <c r="U40" s="72">
        <f>SUM(U41:U42)</f>
        <v>0</v>
      </c>
      <c r="V40" s="72">
        <f>SUM(V41:V42)</f>
        <v>0</v>
      </c>
      <c r="W40" s="8" t="e">
        <f t="shared" si="3"/>
        <v>#DIV/0!</v>
      </c>
      <c r="X40" s="80">
        <f>SUM(X41:X42)</f>
        <v>0</v>
      </c>
    </row>
    <row r="41" spans="1:24" ht="9.75" customHeight="1">
      <c r="A41" s="23" t="s">
        <v>74</v>
      </c>
      <c r="B41" s="5" t="s">
        <v>34</v>
      </c>
      <c r="C41" s="5" t="s">
        <v>62</v>
      </c>
      <c r="D41" s="23" t="s">
        <v>2</v>
      </c>
      <c r="E41" s="87">
        <f aca="true" t="shared" si="11" ref="E41:G43">SUM(J41,O41)</f>
        <v>53.1</v>
      </c>
      <c r="F41" s="88">
        <f t="shared" si="11"/>
        <v>53.1</v>
      </c>
      <c r="G41" s="88">
        <f t="shared" si="11"/>
        <v>53.1</v>
      </c>
      <c r="H41" s="3">
        <f t="shared" si="0"/>
        <v>100</v>
      </c>
      <c r="I41" s="93">
        <f>SUM(N41,S41)</f>
        <v>123.006</v>
      </c>
      <c r="J41" s="108">
        <v>53.1</v>
      </c>
      <c r="K41" s="109">
        <v>53.1</v>
      </c>
      <c r="L41" s="88">
        <v>53.1</v>
      </c>
      <c r="M41" s="3">
        <f t="shared" si="1"/>
        <v>100</v>
      </c>
      <c r="N41" s="88">
        <v>53.1</v>
      </c>
      <c r="O41" s="87"/>
      <c r="P41" s="88"/>
      <c r="Q41" s="88"/>
      <c r="R41" s="3" t="e">
        <f t="shared" si="2"/>
        <v>#DIV/0!</v>
      </c>
      <c r="S41" s="88">
        <v>69.906</v>
      </c>
      <c r="T41" s="87"/>
      <c r="U41" s="88"/>
      <c r="V41" s="88"/>
      <c r="W41" s="3" t="e">
        <f t="shared" si="3"/>
        <v>#DIV/0!</v>
      </c>
      <c r="X41" s="93"/>
    </row>
    <row r="42" spans="1:24" ht="9.75" customHeight="1">
      <c r="A42" s="24" t="s">
        <v>75</v>
      </c>
      <c r="B42" s="14"/>
      <c r="C42" s="14" t="s">
        <v>39</v>
      </c>
      <c r="D42" s="24" t="s">
        <v>2</v>
      </c>
      <c r="E42" s="89">
        <f t="shared" si="11"/>
        <v>85</v>
      </c>
      <c r="F42" s="90">
        <f t="shared" si="11"/>
        <v>85</v>
      </c>
      <c r="G42" s="90">
        <f t="shared" si="11"/>
        <v>74.772</v>
      </c>
      <c r="H42" s="7">
        <f t="shared" si="0"/>
        <v>87.96705882352941</v>
      </c>
      <c r="I42" s="94">
        <f>SUM(N42,S42)</f>
        <v>91.648</v>
      </c>
      <c r="J42" s="116">
        <v>85</v>
      </c>
      <c r="K42" s="117">
        <v>85</v>
      </c>
      <c r="L42" s="90">
        <v>74.772</v>
      </c>
      <c r="M42" s="7">
        <f t="shared" si="1"/>
        <v>87.96705882352941</v>
      </c>
      <c r="N42" s="90">
        <v>91.648</v>
      </c>
      <c r="O42" s="89"/>
      <c r="P42" s="90"/>
      <c r="Q42" s="90"/>
      <c r="R42" s="7" t="e">
        <f t="shared" si="2"/>
        <v>#DIV/0!</v>
      </c>
      <c r="S42" s="90"/>
      <c r="T42" s="89"/>
      <c r="U42" s="90"/>
      <c r="V42" s="90"/>
      <c r="W42" s="7" t="e">
        <f t="shared" si="3"/>
        <v>#DIV/0!</v>
      </c>
      <c r="X42" s="94"/>
    </row>
    <row r="43" spans="1:24" s="9" customFormat="1" ht="9.75" customHeight="1">
      <c r="A43" s="11" t="s">
        <v>23</v>
      </c>
      <c r="B43" s="12" t="s">
        <v>63</v>
      </c>
      <c r="C43" s="12"/>
      <c r="D43" s="11" t="s">
        <v>2</v>
      </c>
      <c r="E43" s="65">
        <f t="shared" si="11"/>
        <v>562</v>
      </c>
      <c r="F43" s="66">
        <f t="shared" si="11"/>
        <v>502</v>
      </c>
      <c r="G43" s="66">
        <f t="shared" si="11"/>
        <v>491.96</v>
      </c>
      <c r="H43" s="16">
        <f t="shared" si="0"/>
        <v>98</v>
      </c>
      <c r="I43" s="77">
        <f>SUM(N43,S43)</f>
        <v>640.415</v>
      </c>
      <c r="J43" s="112">
        <v>562</v>
      </c>
      <c r="K43" s="113">
        <v>502</v>
      </c>
      <c r="L43" s="66">
        <v>491.96</v>
      </c>
      <c r="M43" s="16">
        <f t="shared" si="1"/>
        <v>98</v>
      </c>
      <c r="N43" s="66">
        <v>640.415</v>
      </c>
      <c r="O43" s="65"/>
      <c r="P43" s="66"/>
      <c r="Q43" s="66"/>
      <c r="R43" s="16" t="e">
        <f t="shared" si="2"/>
        <v>#DIV/0!</v>
      </c>
      <c r="S43" s="66"/>
      <c r="T43" s="65"/>
      <c r="U43" s="66"/>
      <c r="V43" s="66"/>
      <c r="W43" s="16" t="e">
        <f t="shared" si="3"/>
        <v>#DIV/0!</v>
      </c>
      <c r="X43" s="77"/>
    </row>
    <row r="44" spans="1:24" s="9" customFormat="1" ht="9.75" customHeight="1">
      <c r="A44" s="11" t="s">
        <v>24</v>
      </c>
      <c r="B44" s="12" t="s">
        <v>28</v>
      </c>
      <c r="C44" s="12"/>
      <c r="D44" s="11" t="s">
        <v>2</v>
      </c>
      <c r="E44" s="65">
        <f>SUM(E6-E12)</f>
        <v>0</v>
      </c>
      <c r="F44" s="66">
        <f>SUM(F6-F12)</f>
        <v>0</v>
      </c>
      <c r="G44" s="66">
        <f>SUM(G6-G12)</f>
        <v>435.86900000000605</v>
      </c>
      <c r="H44" s="16" t="e">
        <f t="shared" si="0"/>
        <v>#DIV/0!</v>
      </c>
      <c r="I44" s="77">
        <f>SUM(I6-I12)</f>
        <v>647.9890000000014</v>
      </c>
      <c r="J44" s="106">
        <f>SUM(J6-J12)</f>
        <v>-1.8189894035458565E-12</v>
      </c>
      <c r="K44" s="107">
        <f>SUM(K6-K12)</f>
        <v>-1.8189894035458565E-12</v>
      </c>
      <c r="L44" s="66">
        <f>SUM(L6-L12)</f>
        <v>435.8690000000024</v>
      </c>
      <c r="M44" s="16">
        <f t="shared" si="1"/>
        <v>-23962151684355000</v>
      </c>
      <c r="N44" s="66">
        <f>SUM(N6-N12)</f>
        <v>647.9889999999987</v>
      </c>
      <c r="O44" s="65">
        <f>SUM(O6-O12)</f>
        <v>0</v>
      </c>
      <c r="P44" s="66">
        <f>SUM(P6-P12)</f>
        <v>0</v>
      </c>
      <c r="Q44" s="66">
        <f>SUM(Q6-Q12)</f>
        <v>0</v>
      </c>
      <c r="R44" s="16" t="e">
        <f t="shared" si="2"/>
        <v>#DIV/0!</v>
      </c>
      <c r="S44" s="66">
        <f>SUM(S6-S12)</f>
        <v>0</v>
      </c>
      <c r="T44" s="65">
        <f>SUM(T6-T12)</f>
        <v>0</v>
      </c>
      <c r="U44" s="66">
        <f>SUM(U6-U12)</f>
        <v>0</v>
      </c>
      <c r="V44" s="66">
        <f>SUM(V6-V12)</f>
        <v>0</v>
      </c>
      <c r="W44" s="16" t="e">
        <f t="shared" si="3"/>
        <v>#DIV/0!</v>
      </c>
      <c r="X44" s="77">
        <f>SUM(X6-X12)</f>
        <v>0</v>
      </c>
    </row>
    <row r="45" spans="1:24" s="31" customFormat="1" ht="9.75" customHeight="1">
      <c r="A45" s="27" t="s">
        <v>25</v>
      </c>
      <c r="B45" s="28" t="s">
        <v>29</v>
      </c>
      <c r="C45" s="28"/>
      <c r="D45" s="27" t="s">
        <v>30</v>
      </c>
      <c r="E45" s="29">
        <v>18407</v>
      </c>
      <c r="F45" s="30">
        <v>19728</v>
      </c>
      <c r="G45" s="30">
        <v>19980</v>
      </c>
      <c r="H45" s="30">
        <f t="shared" si="0"/>
        <v>101.27737226277371</v>
      </c>
      <c r="I45" s="30">
        <v>18241</v>
      </c>
      <c r="J45" s="9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6"/>
    </row>
    <row r="46" spans="1:24" s="31" customFormat="1" ht="9.75" customHeight="1">
      <c r="A46" s="32" t="s">
        <v>26</v>
      </c>
      <c r="B46" s="33" t="s">
        <v>77</v>
      </c>
      <c r="C46" s="33"/>
      <c r="D46" s="32" t="s">
        <v>31</v>
      </c>
      <c r="E46" s="34">
        <v>80</v>
      </c>
      <c r="F46" s="35">
        <v>78</v>
      </c>
      <c r="G46" s="35">
        <v>77</v>
      </c>
      <c r="H46" s="35">
        <f t="shared" si="0"/>
        <v>98.71794871794873</v>
      </c>
      <c r="I46" s="35">
        <v>75</v>
      </c>
      <c r="J46" s="96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6"/>
    </row>
    <row r="47" spans="1:24" s="31" customFormat="1" ht="9.75" customHeight="1">
      <c r="A47" s="36" t="s">
        <v>27</v>
      </c>
      <c r="B47" s="37" t="s">
        <v>32</v>
      </c>
      <c r="C47" s="37"/>
      <c r="D47" s="36" t="s">
        <v>31</v>
      </c>
      <c r="E47" s="38">
        <v>80</v>
      </c>
      <c r="F47" s="39">
        <v>79</v>
      </c>
      <c r="G47" s="39">
        <v>78</v>
      </c>
      <c r="H47" s="39">
        <f t="shared" si="0"/>
        <v>98.73417721518987</v>
      </c>
      <c r="I47" s="39">
        <v>76</v>
      </c>
      <c r="J47" s="9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8"/>
    </row>
  </sheetData>
  <mergeCells count="20">
    <mergeCell ref="A1:X1"/>
    <mergeCell ref="T4:T5"/>
    <mergeCell ref="U4:W4"/>
    <mergeCell ref="X4:X5"/>
    <mergeCell ref="T3:X3"/>
    <mergeCell ref="O4:O5"/>
    <mergeCell ref="P4:R4"/>
    <mergeCell ref="S4:S5"/>
    <mergeCell ref="O3:S3"/>
    <mergeCell ref="J3:N3"/>
    <mergeCell ref="J4:J5"/>
    <mergeCell ref="K4:M4"/>
    <mergeCell ref="N4:N5"/>
    <mergeCell ref="A3:A5"/>
    <mergeCell ref="B3:C5"/>
    <mergeCell ref="D3:D5"/>
    <mergeCell ref="E4:E5"/>
    <mergeCell ref="E3:I3"/>
    <mergeCell ref="F4:H4"/>
    <mergeCell ref="I4:I5"/>
  </mergeCells>
  <printOptions horizontalCentered="1" verticalCentered="1"/>
  <pageMargins left="0.5905511811023623" right="0.5905511811023623" top="0.7874015748031497" bottom="0.7874015748031497" header="0.5118110236220472" footer="0.5118110236220472"/>
  <pageSetup firstPageNumber="95" useFirstPageNumber="1" horizontalDpi="300" verticalDpi="300" orientation="landscape" paperSize="9" r:id="rId1"/>
  <headerFooter alignWithMargins="0">
    <oddHeader>&amp;C&amp;"Times New Roman,Tučné"&amp;8&amp;UFinanční a hmotné ukazatele příspěvkových organizací zřízených městem Prostějovem pro rok 2006</oddHeader>
    <oddFooter>&amp;C&amp;8Stránka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11111131111111">
    <tabColor indexed="14"/>
  </sheetPr>
  <dimension ref="A1:X47"/>
  <sheetViews>
    <sheetView workbookViewId="0" topLeftCell="A1">
      <selection activeCell="A1" sqref="A1:X1"/>
    </sheetView>
  </sheetViews>
  <sheetFormatPr defaultColWidth="10" defaultRowHeight="8.25"/>
  <cols>
    <col min="1" max="1" width="5.5" style="2" customWidth="1"/>
    <col min="2" max="2" width="6.5" style="0" customWidth="1"/>
    <col min="3" max="3" width="29.25" style="0" bestFit="1" customWidth="1"/>
    <col min="4" max="4" width="8.5" style="0" customWidth="1"/>
    <col min="5" max="7" width="11" style="0" customWidth="1"/>
    <col min="8" max="8" width="8.75" style="0" customWidth="1"/>
    <col min="9" max="12" width="11" style="0" customWidth="1"/>
    <col min="13" max="13" width="8.75" style="0" customWidth="1"/>
    <col min="14" max="17" width="11" style="0" customWidth="1"/>
    <col min="18" max="18" width="8.75" style="0" customWidth="1"/>
    <col min="19" max="22" width="11" style="0" customWidth="1"/>
    <col min="23" max="23" width="8.75" style="0" customWidth="1"/>
    <col min="24" max="24" width="11" style="0" customWidth="1"/>
    <col min="25" max="16384" width="6.5" style="0" customWidth="1"/>
  </cols>
  <sheetData>
    <row r="1" spans="1:24" s="49" customFormat="1" ht="15.75">
      <c r="A1" s="198" t="s">
        <v>109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3" spans="1:24" s="41" customFormat="1" ht="9.75" customHeight="1">
      <c r="A3" s="201" t="s">
        <v>94</v>
      </c>
      <c r="B3" s="204" t="s">
        <v>92</v>
      </c>
      <c r="C3" s="205"/>
      <c r="D3" s="201" t="s">
        <v>93</v>
      </c>
      <c r="E3" s="200" t="s">
        <v>79</v>
      </c>
      <c r="F3" s="200"/>
      <c r="G3" s="200"/>
      <c r="H3" s="200"/>
      <c r="I3" s="200"/>
      <c r="J3" s="200" t="s">
        <v>87</v>
      </c>
      <c r="K3" s="200"/>
      <c r="L3" s="200"/>
      <c r="M3" s="200"/>
      <c r="N3" s="200"/>
      <c r="O3" s="200" t="s">
        <v>88</v>
      </c>
      <c r="P3" s="200"/>
      <c r="Q3" s="200"/>
      <c r="R3" s="200"/>
      <c r="S3" s="200"/>
      <c r="T3" s="200" t="s">
        <v>86</v>
      </c>
      <c r="U3" s="200"/>
      <c r="V3" s="200"/>
      <c r="W3" s="200"/>
      <c r="X3" s="200"/>
    </row>
    <row r="4" spans="1:24" s="41" customFormat="1" ht="9.75" customHeight="1">
      <c r="A4" s="202"/>
      <c r="B4" s="206"/>
      <c r="C4" s="206"/>
      <c r="D4" s="202"/>
      <c r="E4" s="199" t="s">
        <v>91</v>
      </c>
      <c r="F4" s="200" t="s">
        <v>107</v>
      </c>
      <c r="G4" s="200"/>
      <c r="H4" s="200"/>
      <c r="I4" s="199" t="s">
        <v>108</v>
      </c>
      <c r="J4" s="199" t="s">
        <v>91</v>
      </c>
      <c r="K4" s="200" t="s">
        <v>107</v>
      </c>
      <c r="L4" s="200"/>
      <c r="M4" s="200"/>
      <c r="N4" s="199" t="s">
        <v>108</v>
      </c>
      <c r="O4" s="199" t="s">
        <v>91</v>
      </c>
      <c r="P4" s="200" t="s">
        <v>107</v>
      </c>
      <c r="Q4" s="200"/>
      <c r="R4" s="200"/>
      <c r="S4" s="199" t="s">
        <v>108</v>
      </c>
      <c r="T4" s="199" t="s">
        <v>91</v>
      </c>
      <c r="U4" s="200" t="s">
        <v>107</v>
      </c>
      <c r="V4" s="200"/>
      <c r="W4" s="200"/>
      <c r="X4" s="199" t="s">
        <v>108</v>
      </c>
    </row>
    <row r="5" spans="1:24" s="41" customFormat="1" ht="9.75" customHeight="1">
      <c r="A5" s="203"/>
      <c r="B5" s="207"/>
      <c r="C5" s="207"/>
      <c r="D5" s="203"/>
      <c r="E5" s="200"/>
      <c r="F5" s="40" t="s">
        <v>80</v>
      </c>
      <c r="G5" s="40" t="s">
        <v>81</v>
      </c>
      <c r="H5" s="40" t="s">
        <v>82</v>
      </c>
      <c r="I5" s="200"/>
      <c r="J5" s="200"/>
      <c r="K5" s="40" t="s">
        <v>80</v>
      </c>
      <c r="L5" s="40" t="s">
        <v>81</v>
      </c>
      <c r="M5" s="40" t="s">
        <v>82</v>
      </c>
      <c r="N5" s="200"/>
      <c r="O5" s="200"/>
      <c r="P5" s="40" t="s">
        <v>80</v>
      </c>
      <c r="Q5" s="40" t="s">
        <v>81</v>
      </c>
      <c r="R5" s="40" t="s">
        <v>82</v>
      </c>
      <c r="S5" s="200"/>
      <c r="T5" s="200"/>
      <c r="U5" s="40" t="s">
        <v>80</v>
      </c>
      <c r="V5" s="40" t="s">
        <v>81</v>
      </c>
      <c r="W5" s="40" t="s">
        <v>82</v>
      </c>
      <c r="X5" s="200"/>
    </row>
    <row r="6" spans="1:24" s="19" customFormat="1" ht="9.75" customHeight="1">
      <c r="A6" s="11" t="s">
        <v>0</v>
      </c>
      <c r="B6" s="12" t="s">
        <v>1</v>
      </c>
      <c r="C6" s="12"/>
      <c r="D6" s="11" t="s">
        <v>2</v>
      </c>
      <c r="E6" s="65">
        <f>SUM(E7,E10)</f>
        <v>29878.5</v>
      </c>
      <c r="F6" s="66">
        <f>SUM(F7,F10)</f>
        <v>31646.434999999998</v>
      </c>
      <c r="G6" s="66">
        <f>SUM(G7,G10)</f>
        <v>31314.293999999998</v>
      </c>
      <c r="H6" s="16">
        <f aca="true" t="shared" si="0" ref="H6:H47">G6/F6*100</f>
        <v>98.95046314063495</v>
      </c>
      <c r="I6" s="77">
        <f>SUM(I7,I10)</f>
        <v>29704.092999999997</v>
      </c>
      <c r="J6" s="106">
        <f>SUM(J7,J10)</f>
        <v>10789.8</v>
      </c>
      <c r="K6" s="107">
        <f>SUM(K7,K10)</f>
        <v>12122.3</v>
      </c>
      <c r="L6" s="66">
        <f>SUM(L7,L10)</f>
        <v>11790.159</v>
      </c>
      <c r="M6" s="16">
        <f aca="true" t="shared" si="1" ref="M6:M44">L6/K6*100</f>
        <v>97.26008265758148</v>
      </c>
      <c r="N6" s="66">
        <f>SUM(N7,N10)</f>
        <v>10303.349999999999</v>
      </c>
      <c r="O6" s="65">
        <f>SUM(O7,O10)</f>
        <v>19088.7</v>
      </c>
      <c r="P6" s="66">
        <f>SUM(P7,P10)</f>
        <v>19524.135</v>
      </c>
      <c r="Q6" s="66">
        <f>SUM(Q7,Q10)</f>
        <v>19524.135</v>
      </c>
      <c r="R6" s="16">
        <f aca="true" t="shared" si="2" ref="R6:R44">Q6/P6*100</f>
        <v>100</v>
      </c>
      <c r="S6" s="66">
        <f>SUM(S7,S10)</f>
        <v>19400.743</v>
      </c>
      <c r="T6" s="106">
        <f>SUM(T7,T10)</f>
        <v>3325</v>
      </c>
      <c r="U6" s="107">
        <f>SUM(U7,U10)</f>
        <v>3442</v>
      </c>
      <c r="V6" s="66">
        <f>SUM(V7,V10)</f>
        <v>3475.921</v>
      </c>
      <c r="W6" s="16">
        <f aca="true" t="shared" si="3" ref="W6:W44">V6/U6*100</f>
        <v>100.98550261475884</v>
      </c>
      <c r="X6" s="77">
        <f>SUM(X7,X10)</f>
        <v>3411.474</v>
      </c>
    </row>
    <row r="7" spans="1:24" s="19" customFormat="1" ht="9.75" customHeight="1">
      <c r="A7" s="11" t="s">
        <v>3</v>
      </c>
      <c r="B7" s="12" t="s">
        <v>76</v>
      </c>
      <c r="C7" s="12"/>
      <c r="D7" s="11" t="s">
        <v>2</v>
      </c>
      <c r="E7" s="65">
        <f>SUM(E8,E9)</f>
        <v>5099</v>
      </c>
      <c r="F7" s="66">
        <f>SUM(F8,F9)</f>
        <v>6081.5</v>
      </c>
      <c r="G7" s="66">
        <f>SUM(G8,G9)</f>
        <v>5749.3589999999995</v>
      </c>
      <c r="H7" s="16">
        <f t="shared" si="0"/>
        <v>94.53850201430566</v>
      </c>
      <c r="I7" s="77">
        <f>SUM(I8,I9)</f>
        <v>4705.349999999999</v>
      </c>
      <c r="J7" s="102">
        <f>SUM(J8,J9)</f>
        <v>5099</v>
      </c>
      <c r="K7" s="123">
        <f>SUM(K8,K9)</f>
        <v>6081.5</v>
      </c>
      <c r="L7" s="66">
        <f>SUM(L8,L9)</f>
        <v>5749.3589999999995</v>
      </c>
      <c r="M7" s="16">
        <f t="shared" si="1"/>
        <v>94.53850201430566</v>
      </c>
      <c r="N7" s="66">
        <f>SUM(N8,N9)</f>
        <v>4705.349999999999</v>
      </c>
      <c r="O7" s="65">
        <f>SUM(O8,O9)</f>
        <v>0</v>
      </c>
      <c r="P7" s="66">
        <f>SUM(P8,P9)</f>
        <v>0</v>
      </c>
      <c r="Q7" s="66">
        <f>SUM(Q8,Q9)</f>
        <v>0</v>
      </c>
      <c r="R7" s="16" t="e">
        <f t="shared" si="2"/>
        <v>#DIV/0!</v>
      </c>
      <c r="S7" s="66">
        <f>SUM(S8,S9)</f>
        <v>0</v>
      </c>
      <c r="T7" s="102">
        <f>SUM(T8,T9)</f>
        <v>3325</v>
      </c>
      <c r="U7" s="123">
        <f>SUM(U8,U9)</f>
        <v>3442</v>
      </c>
      <c r="V7" s="66">
        <f>SUM(V8,V9)</f>
        <v>3475.921</v>
      </c>
      <c r="W7" s="16">
        <f t="shared" si="3"/>
        <v>100.98550261475884</v>
      </c>
      <c r="X7" s="77">
        <f>SUM(X8,X9)</f>
        <v>3411.474</v>
      </c>
    </row>
    <row r="8" spans="1:24" ht="9.75" customHeight="1">
      <c r="A8" s="21" t="s">
        <v>64</v>
      </c>
      <c r="B8" s="4" t="s">
        <v>5</v>
      </c>
      <c r="C8" s="4"/>
      <c r="D8" s="21" t="s">
        <v>2</v>
      </c>
      <c r="E8" s="83">
        <f aca="true" t="shared" si="4" ref="E8:G11">SUM(J8,O8)</f>
        <v>5049</v>
      </c>
      <c r="F8" s="84">
        <f t="shared" si="4"/>
        <v>5253</v>
      </c>
      <c r="G8" s="84">
        <f t="shared" si="4"/>
        <v>4906.218</v>
      </c>
      <c r="H8" s="10">
        <f t="shared" si="0"/>
        <v>93.39840091376355</v>
      </c>
      <c r="I8" s="91">
        <f>SUM(N8,S8)</f>
        <v>4678.57</v>
      </c>
      <c r="J8" s="122">
        <v>5049</v>
      </c>
      <c r="K8" s="124">
        <v>5253</v>
      </c>
      <c r="L8" s="84">
        <v>4906.218</v>
      </c>
      <c r="M8" s="10">
        <f t="shared" si="1"/>
        <v>93.39840091376355</v>
      </c>
      <c r="N8" s="84">
        <v>4678.57</v>
      </c>
      <c r="O8" s="83"/>
      <c r="P8" s="84"/>
      <c r="Q8" s="84"/>
      <c r="R8" s="10" t="e">
        <f t="shared" si="2"/>
        <v>#DIV/0!</v>
      </c>
      <c r="S8" s="84"/>
      <c r="T8" s="122">
        <v>3325</v>
      </c>
      <c r="U8" s="124">
        <v>3442</v>
      </c>
      <c r="V8" s="84">
        <v>3475.921</v>
      </c>
      <c r="W8" s="10">
        <f t="shared" si="3"/>
        <v>100.98550261475884</v>
      </c>
      <c r="X8" s="91">
        <v>3411.474</v>
      </c>
    </row>
    <row r="9" spans="1:24" ht="9.75" customHeight="1">
      <c r="A9" s="22" t="s">
        <v>65</v>
      </c>
      <c r="B9" s="13" t="s">
        <v>7</v>
      </c>
      <c r="C9" s="13"/>
      <c r="D9" s="22" t="s">
        <v>2</v>
      </c>
      <c r="E9" s="85">
        <f t="shared" si="4"/>
        <v>50</v>
      </c>
      <c r="F9" s="86">
        <f t="shared" si="4"/>
        <v>828.5</v>
      </c>
      <c r="G9" s="86">
        <f t="shared" si="4"/>
        <v>843.141</v>
      </c>
      <c r="H9" s="6">
        <f t="shared" si="0"/>
        <v>101.76716958358479</v>
      </c>
      <c r="I9" s="92">
        <f>SUM(N9,S9)</f>
        <v>26.78</v>
      </c>
      <c r="J9" s="108">
        <v>50</v>
      </c>
      <c r="K9" s="109">
        <v>828.5</v>
      </c>
      <c r="L9" s="86">
        <v>843.141</v>
      </c>
      <c r="M9" s="6">
        <f t="shared" si="1"/>
        <v>101.76716958358479</v>
      </c>
      <c r="N9" s="86">
        <v>26.78</v>
      </c>
      <c r="O9" s="85"/>
      <c r="P9" s="86"/>
      <c r="Q9" s="86"/>
      <c r="R9" s="6" t="e">
        <f t="shared" si="2"/>
        <v>#DIV/0!</v>
      </c>
      <c r="S9" s="86"/>
      <c r="T9" s="108"/>
      <c r="U9" s="109"/>
      <c r="V9" s="86"/>
      <c r="W9" s="6" t="e">
        <f t="shared" si="3"/>
        <v>#DIV/0!</v>
      </c>
      <c r="X9" s="92"/>
    </row>
    <row r="10" spans="1:24" s="9" customFormat="1" ht="9.75" customHeight="1">
      <c r="A10" s="11" t="s">
        <v>4</v>
      </c>
      <c r="B10" s="18" t="s">
        <v>9</v>
      </c>
      <c r="C10" s="17"/>
      <c r="D10" s="11" t="s">
        <v>2</v>
      </c>
      <c r="E10" s="65">
        <f t="shared" si="4"/>
        <v>24779.5</v>
      </c>
      <c r="F10" s="66">
        <f t="shared" si="4"/>
        <v>25564.934999999998</v>
      </c>
      <c r="G10" s="66">
        <f t="shared" si="4"/>
        <v>25564.934999999998</v>
      </c>
      <c r="H10" s="16">
        <f t="shared" si="0"/>
        <v>100</v>
      </c>
      <c r="I10" s="77">
        <f>SUM(N10,S10)</f>
        <v>24998.743</v>
      </c>
      <c r="J10" s="110">
        <v>5690.8</v>
      </c>
      <c r="K10" s="111">
        <v>6040.8</v>
      </c>
      <c r="L10" s="66">
        <v>6040.8</v>
      </c>
      <c r="M10" s="16">
        <f t="shared" si="1"/>
        <v>100</v>
      </c>
      <c r="N10" s="66">
        <v>5598</v>
      </c>
      <c r="O10" s="65">
        <v>19088.7</v>
      </c>
      <c r="P10" s="66">
        <v>19524.135</v>
      </c>
      <c r="Q10" s="66">
        <v>19524.135</v>
      </c>
      <c r="R10" s="16">
        <f t="shared" si="2"/>
        <v>100</v>
      </c>
      <c r="S10" s="66">
        <v>19400.743</v>
      </c>
      <c r="T10" s="110"/>
      <c r="U10" s="111"/>
      <c r="V10" s="66"/>
      <c r="W10" s="16" t="e">
        <f t="shared" si="3"/>
        <v>#DIV/0!</v>
      </c>
      <c r="X10" s="77"/>
    </row>
    <row r="11" spans="1:24" s="9" customFormat="1" ht="9.75" customHeight="1">
      <c r="A11" s="11" t="s">
        <v>6</v>
      </c>
      <c r="B11" s="18" t="s">
        <v>11</v>
      </c>
      <c r="C11" s="17"/>
      <c r="D11" s="11" t="s">
        <v>2</v>
      </c>
      <c r="E11" s="65">
        <f t="shared" si="4"/>
        <v>0</v>
      </c>
      <c r="F11" s="66">
        <f t="shared" si="4"/>
        <v>0</v>
      </c>
      <c r="G11" s="66">
        <f t="shared" si="4"/>
        <v>0</v>
      </c>
      <c r="H11" s="16" t="e">
        <f t="shared" si="0"/>
        <v>#DIV/0!</v>
      </c>
      <c r="I11" s="77">
        <f>SUM(N11,S11)</f>
        <v>0</v>
      </c>
      <c r="J11" s="112"/>
      <c r="K11" s="113"/>
      <c r="L11" s="66"/>
      <c r="M11" s="16" t="e">
        <f t="shared" si="1"/>
        <v>#DIV/0!</v>
      </c>
      <c r="N11" s="66"/>
      <c r="O11" s="65"/>
      <c r="P11" s="66"/>
      <c r="Q11" s="66"/>
      <c r="R11" s="16" t="e">
        <f t="shared" si="2"/>
        <v>#DIV/0!</v>
      </c>
      <c r="S11" s="66"/>
      <c r="T11" s="112"/>
      <c r="U11" s="113"/>
      <c r="V11" s="66"/>
      <c r="W11" s="16" t="e">
        <f t="shared" si="3"/>
        <v>#DIV/0!</v>
      </c>
      <c r="X11" s="77"/>
    </row>
    <row r="12" spans="1:24" s="9" customFormat="1" ht="9.75" customHeight="1">
      <c r="A12" s="11" t="s">
        <v>8</v>
      </c>
      <c r="B12" s="18" t="s">
        <v>13</v>
      </c>
      <c r="C12" s="17"/>
      <c r="D12" s="11" t="s">
        <v>2</v>
      </c>
      <c r="E12" s="65">
        <f>SUM(E13,E17,E23,E27,E31,E32,E36,E37,E38,E39,E40,E43)</f>
        <v>29878.5</v>
      </c>
      <c r="F12" s="66">
        <f>SUM(F13,F17,F23,F27,F31,F32,F36,F37,F38,F39,F40,F43)</f>
        <v>31646.434999999998</v>
      </c>
      <c r="G12" s="66">
        <f>SUM(G13,G17,G23,G27,G31,G32,G36,G37,G38,G39,G40,G43)</f>
        <v>31149.827999999994</v>
      </c>
      <c r="H12" s="16">
        <f t="shared" si="0"/>
        <v>98.43076479230598</v>
      </c>
      <c r="I12" s="77">
        <f>SUM(I13,I17,I23,I27,I31,I32,I36,I37,I38,I39,I40,I43)</f>
        <v>29502.227000000003</v>
      </c>
      <c r="J12" s="106">
        <f>SUM(J13,J17,J23,J27,J31,J32,J36,J37,J38,J39,J40,J43)</f>
        <v>10789.8</v>
      </c>
      <c r="K12" s="107">
        <f>SUM(K13,K17,K23,K27,K31,K32,K36,K37,K38,K39,K40,K43)</f>
        <v>12122.3</v>
      </c>
      <c r="L12" s="66">
        <f>SUM(L13,L17,L23,L27,L31,L32,L36,L37,L38,L39,L40,L43)</f>
        <v>11625.693</v>
      </c>
      <c r="M12" s="16">
        <f t="shared" si="1"/>
        <v>95.90335992344687</v>
      </c>
      <c r="N12" s="66">
        <f>SUM(N13,N17,N23,N27,N31,N32,N36,N37,N38,N39,N40,N43)</f>
        <v>10101.483999999999</v>
      </c>
      <c r="O12" s="65">
        <f>SUM(O13,O17,O23,O27,O31,O32,O36,O37,O38,O39,O40,O43)</f>
        <v>19088.7</v>
      </c>
      <c r="P12" s="66">
        <f>SUM(P13,P17,P23,P27,P31,P32,P36,P37,P38,P39,P40,P43)</f>
        <v>19524.135000000002</v>
      </c>
      <c r="Q12" s="66">
        <f>SUM(Q13,Q17,Q23,Q27,Q31,Q32,Q36,Q37,Q38,Q39,Q40,Q43)</f>
        <v>19524.135000000002</v>
      </c>
      <c r="R12" s="16">
        <f t="shared" si="2"/>
        <v>100</v>
      </c>
      <c r="S12" s="66">
        <f>SUM(S13,S17,S23,S27,S31,S32,S36,S37,S38,S39,S40,S43)</f>
        <v>19400.743000000002</v>
      </c>
      <c r="T12" s="106">
        <f>SUM(T13,T17,T23,T27,T31,T32,T36,T37,T38,T39,T40,T43)</f>
        <v>3251.6</v>
      </c>
      <c r="U12" s="107">
        <f>SUM(U13,U17,U23,U27,U31,U32,U36,U37,U38,U39,U40,U43)</f>
        <v>3369.6</v>
      </c>
      <c r="V12" s="66">
        <f>SUM(V13,V17,V23,V27,V31,V32,V36,V37,V38,V39,V40,V43)</f>
        <v>3300.674</v>
      </c>
      <c r="W12" s="16">
        <f t="shared" si="3"/>
        <v>97.95447530864197</v>
      </c>
      <c r="X12" s="77">
        <f>SUM(X13,X17,X23,X27,X31,X32,X36,X37,X38,X39,X40,X43)</f>
        <v>3257.382</v>
      </c>
    </row>
    <row r="13" spans="1:24" s="9" customFormat="1" ht="9.75" customHeight="1">
      <c r="A13" s="15" t="s">
        <v>10</v>
      </c>
      <c r="B13" s="20" t="s">
        <v>33</v>
      </c>
      <c r="C13" s="25"/>
      <c r="D13" s="15" t="s">
        <v>2</v>
      </c>
      <c r="E13" s="71">
        <f>SUM(E14:E16)</f>
        <v>4754.7</v>
      </c>
      <c r="F13" s="72">
        <f>SUM(F14:F16)</f>
        <v>5059.683</v>
      </c>
      <c r="G13" s="72">
        <f>SUM(G14:G16)</f>
        <v>4813.384</v>
      </c>
      <c r="H13" s="8">
        <f t="shared" si="0"/>
        <v>95.13212586638333</v>
      </c>
      <c r="I13" s="80">
        <f>SUM(I14:I16)</f>
        <v>4389.062</v>
      </c>
      <c r="J13" s="114">
        <f>SUM(J14:J16)</f>
        <v>4212</v>
      </c>
      <c r="K13" s="115">
        <f>SUM(K14:K16)</f>
        <v>4134</v>
      </c>
      <c r="L13" s="72">
        <f>SUM(L14:L16)</f>
        <v>3887.701</v>
      </c>
      <c r="M13" s="8">
        <f t="shared" si="1"/>
        <v>94.04211417513304</v>
      </c>
      <c r="N13" s="72">
        <f>SUM(N14:N16)</f>
        <v>3853.1009999999997</v>
      </c>
      <c r="O13" s="71">
        <f>SUM(O14:O16)</f>
        <v>542.7</v>
      </c>
      <c r="P13" s="72">
        <f>SUM(P14:P16)</f>
        <v>925.683</v>
      </c>
      <c r="Q13" s="72">
        <f>SUM(Q14:Q16)</f>
        <v>925.683</v>
      </c>
      <c r="R13" s="8">
        <f t="shared" si="2"/>
        <v>100</v>
      </c>
      <c r="S13" s="72">
        <f>SUM(S14:S16)</f>
        <v>535.961</v>
      </c>
      <c r="T13" s="114">
        <f>SUM(T14:T16)</f>
        <v>1800</v>
      </c>
      <c r="U13" s="115">
        <f>SUM(U14:U16)</f>
        <v>1739</v>
      </c>
      <c r="V13" s="72">
        <f>SUM(V14:V16)</f>
        <v>1703.144</v>
      </c>
      <c r="W13" s="8">
        <f t="shared" si="3"/>
        <v>97.93812535940195</v>
      </c>
      <c r="X13" s="80">
        <f>SUM(X14:X16)</f>
        <v>1748.5459999999998</v>
      </c>
    </row>
    <row r="14" spans="1:24" ht="9.75" customHeight="1">
      <c r="A14" s="21" t="s">
        <v>66</v>
      </c>
      <c r="B14" s="4" t="s">
        <v>34</v>
      </c>
      <c r="C14" s="4" t="s">
        <v>35</v>
      </c>
      <c r="D14" s="21" t="s">
        <v>2</v>
      </c>
      <c r="E14" s="83">
        <f aca="true" t="shared" si="5" ref="E14:G16">SUM(J14,O14)</f>
        <v>150</v>
      </c>
      <c r="F14" s="84">
        <f t="shared" si="5"/>
        <v>791.641</v>
      </c>
      <c r="G14" s="84">
        <f t="shared" si="5"/>
        <v>791.338</v>
      </c>
      <c r="H14" s="10">
        <f t="shared" si="0"/>
        <v>99.96172507487611</v>
      </c>
      <c r="I14" s="91">
        <f>SUM(N14,S14)</f>
        <v>450.161</v>
      </c>
      <c r="J14" s="108"/>
      <c r="K14" s="109">
        <v>244</v>
      </c>
      <c r="L14" s="84">
        <v>243.697</v>
      </c>
      <c r="M14" s="10">
        <f t="shared" si="1"/>
        <v>99.87581967213114</v>
      </c>
      <c r="N14" s="84">
        <v>181.735</v>
      </c>
      <c r="O14" s="83">
        <v>150</v>
      </c>
      <c r="P14" s="84">
        <v>547.641</v>
      </c>
      <c r="Q14" s="84">
        <v>547.641</v>
      </c>
      <c r="R14" s="10">
        <f t="shared" si="2"/>
        <v>100</v>
      </c>
      <c r="S14" s="84">
        <v>268.426</v>
      </c>
      <c r="T14" s="108">
        <v>10</v>
      </c>
      <c r="U14" s="109">
        <v>10</v>
      </c>
      <c r="V14" s="84">
        <v>0.754</v>
      </c>
      <c r="W14" s="10">
        <f t="shared" si="3"/>
        <v>7.539999999999999</v>
      </c>
      <c r="X14" s="91">
        <v>8.51</v>
      </c>
    </row>
    <row r="15" spans="1:24" ht="9.75" customHeight="1">
      <c r="A15" s="23" t="s">
        <v>67</v>
      </c>
      <c r="B15" s="5"/>
      <c r="C15" s="5" t="s">
        <v>38</v>
      </c>
      <c r="D15" s="23" t="s">
        <v>2</v>
      </c>
      <c r="E15" s="87">
        <f t="shared" si="5"/>
        <v>20</v>
      </c>
      <c r="F15" s="88">
        <f t="shared" si="5"/>
        <v>178.106</v>
      </c>
      <c r="G15" s="88">
        <f t="shared" si="5"/>
        <v>177.677</v>
      </c>
      <c r="H15" s="3">
        <f t="shared" si="0"/>
        <v>99.75913220217174</v>
      </c>
      <c r="I15" s="93">
        <f>SUM(N15,S15)</f>
        <v>135.87900000000002</v>
      </c>
      <c r="J15" s="108"/>
      <c r="K15" s="109">
        <v>146</v>
      </c>
      <c r="L15" s="88">
        <v>145.571</v>
      </c>
      <c r="M15" s="3">
        <f t="shared" si="1"/>
        <v>99.70616438356164</v>
      </c>
      <c r="N15" s="88">
        <v>87.706</v>
      </c>
      <c r="O15" s="87">
        <v>20</v>
      </c>
      <c r="P15" s="88">
        <v>32.106</v>
      </c>
      <c r="Q15" s="88">
        <v>32.106</v>
      </c>
      <c r="R15" s="3">
        <f t="shared" si="2"/>
        <v>100</v>
      </c>
      <c r="S15" s="88">
        <v>48.173</v>
      </c>
      <c r="T15" s="108">
        <v>10</v>
      </c>
      <c r="U15" s="109">
        <v>10</v>
      </c>
      <c r="V15" s="88"/>
      <c r="W15" s="3">
        <f t="shared" si="3"/>
        <v>0</v>
      </c>
      <c r="X15" s="93">
        <v>1.926</v>
      </c>
    </row>
    <row r="16" spans="1:24" ht="9.75" customHeight="1">
      <c r="A16" s="24" t="s">
        <v>68</v>
      </c>
      <c r="B16" s="14"/>
      <c r="C16" s="14" t="s">
        <v>39</v>
      </c>
      <c r="D16" s="24" t="s">
        <v>2</v>
      </c>
      <c r="E16" s="89">
        <f t="shared" si="5"/>
        <v>4584.7</v>
      </c>
      <c r="F16" s="90">
        <f t="shared" si="5"/>
        <v>4089.936</v>
      </c>
      <c r="G16" s="90">
        <f t="shared" si="5"/>
        <v>3844.369</v>
      </c>
      <c r="H16" s="7">
        <f t="shared" si="0"/>
        <v>93.99582291752243</v>
      </c>
      <c r="I16" s="94">
        <f>SUM(N16,S16)</f>
        <v>3803.022</v>
      </c>
      <c r="J16" s="116">
        <v>4212</v>
      </c>
      <c r="K16" s="117">
        <v>3744</v>
      </c>
      <c r="L16" s="90">
        <v>3498.433</v>
      </c>
      <c r="M16" s="7">
        <f t="shared" si="1"/>
        <v>93.44105235042734</v>
      </c>
      <c r="N16" s="90">
        <v>3583.66</v>
      </c>
      <c r="O16" s="89">
        <v>372.7</v>
      </c>
      <c r="P16" s="90">
        <v>345.936</v>
      </c>
      <c r="Q16" s="90">
        <v>345.936</v>
      </c>
      <c r="R16" s="7">
        <f t="shared" si="2"/>
        <v>100</v>
      </c>
      <c r="S16" s="90">
        <v>219.362</v>
      </c>
      <c r="T16" s="116">
        <v>1780</v>
      </c>
      <c r="U16" s="117">
        <v>1719</v>
      </c>
      <c r="V16" s="90">
        <v>1702.39</v>
      </c>
      <c r="W16" s="7">
        <f t="shared" si="3"/>
        <v>99.03374054682956</v>
      </c>
      <c r="X16" s="94">
        <v>1738.11</v>
      </c>
    </row>
    <row r="17" spans="1:24" s="9" customFormat="1" ht="9.75" customHeight="1">
      <c r="A17" s="15" t="s">
        <v>12</v>
      </c>
      <c r="B17" s="26" t="s">
        <v>49</v>
      </c>
      <c r="C17" s="26"/>
      <c r="D17" s="15" t="s">
        <v>2</v>
      </c>
      <c r="E17" s="71">
        <f>SUM(E18:E22)</f>
        <v>3025</v>
      </c>
      <c r="F17" s="72">
        <f>SUM(F18:F22)</f>
        <v>3263</v>
      </c>
      <c r="G17" s="72">
        <f>SUM(G18:G22)</f>
        <v>3245.4</v>
      </c>
      <c r="H17" s="8">
        <f t="shared" si="0"/>
        <v>99.46061906221269</v>
      </c>
      <c r="I17" s="80">
        <f>SUM(I18:I22)</f>
        <v>2930.784</v>
      </c>
      <c r="J17" s="114">
        <f>SUM(J18:J22)</f>
        <v>3025</v>
      </c>
      <c r="K17" s="115">
        <f>SUM(K18:K22)</f>
        <v>3263</v>
      </c>
      <c r="L17" s="72">
        <f>SUM(L18:L22)</f>
        <v>3245.4</v>
      </c>
      <c r="M17" s="8">
        <f t="shared" si="1"/>
        <v>99.46061906221269</v>
      </c>
      <c r="N17" s="72">
        <f>SUM(N18:N22)</f>
        <v>2930.784</v>
      </c>
      <c r="O17" s="71">
        <f>SUM(O18:O22)</f>
        <v>0</v>
      </c>
      <c r="P17" s="72">
        <f>SUM(P18:P22)</f>
        <v>0</v>
      </c>
      <c r="Q17" s="72">
        <f>SUM(Q18:Q22)</f>
        <v>0</v>
      </c>
      <c r="R17" s="8" t="e">
        <f t="shared" si="2"/>
        <v>#DIV/0!</v>
      </c>
      <c r="S17" s="72">
        <f>SUM(S18:S22)</f>
        <v>0</v>
      </c>
      <c r="T17" s="114">
        <f>SUM(T18:T22)</f>
        <v>130</v>
      </c>
      <c r="U17" s="115">
        <f>SUM(U18:U22)</f>
        <v>191</v>
      </c>
      <c r="V17" s="72">
        <f>SUM(V18:V22)</f>
        <v>189.37400000000002</v>
      </c>
      <c r="W17" s="8">
        <f t="shared" si="3"/>
        <v>99.14869109947645</v>
      </c>
      <c r="X17" s="80">
        <f>SUM(X18:X22)</f>
        <v>92.94700000000002</v>
      </c>
    </row>
    <row r="18" spans="1:24" ht="9.75" customHeight="1">
      <c r="A18" s="23" t="s">
        <v>69</v>
      </c>
      <c r="B18" s="5" t="s">
        <v>34</v>
      </c>
      <c r="C18" s="5" t="s">
        <v>44</v>
      </c>
      <c r="D18" s="23" t="s">
        <v>2</v>
      </c>
      <c r="E18" s="87">
        <f aca="true" t="shared" si="6" ref="E18:G22">SUM(J18,O18)</f>
        <v>615</v>
      </c>
      <c r="F18" s="88">
        <f t="shared" si="6"/>
        <v>485</v>
      </c>
      <c r="G18" s="88">
        <f t="shared" si="6"/>
        <v>477.026</v>
      </c>
      <c r="H18" s="3">
        <f t="shared" si="0"/>
        <v>98.3558762886598</v>
      </c>
      <c r="I18" s="93">
        <f>SUM(N18,S18)</f>
        <v>534.066</v>
      </c>
      <c r="J18" s="108">
        <v>615</v>
      </c>
      <c r="K18" s="109">
        <v>485</v>
      </c>
      <c r="L18" s="88">
        <v>477.026</v>
      </c>
      <c r="M18" s="3">
        <f t="shared" si="1"/>
        <v>98.3558762886598</v>
      </c>
      <c r="N18" s="88">
        <v>534.066</v>
      </c>
      <c r="O18" s="87"/>
      <c r="P18" s="88"/>
      <c r="Q18" s="88"/>
      <c r="R18" s="3" t="e">
        <f t="shared" si="2"/>
        <v>#DIV/0!</v>
      </c>
      <c r="S18" s="88"/>
      <c r="T18" s="108">
        <v>80</v>
      </c>
      <c r="U18" s="109">
        <v>109</v>
      </c>
      <c r="V18" s="88">
        <v>108.446</v>
      </c>
      <c r="W18" s="3">
        <f t="shared" si="3"/>
        <v>99.49174311926605</v>
      </c>
      <c r="X18" s="93">
        <v>38.749</v>
      </c>
    </row>
    <row r="19" spans="1:24" ht="9.75" customHeight="1">
      <c r="A19" s="23" t="s">
        <v>70</v>
      </c>
      <c r="B19" s="5"/>
      <c r="C19" s="5" t="s">
        <v>45</v>
      </c>
      <c r="D19" s="23" t="s">
        <v>2</v>
      </c>
      <c r="E19" s="87">
        <f t="shared" si="6"/>
        <v>325</v>
      </c>
      <c r="F19" s="88">
        <f t="shared" si="6"/>
        <v>385</v>
      </c>
      <c r="G19" s="88">
        <f t="shared" si="6"/>
        <v>380.848</v>
      </c>
      <c r="H19" s="3">
        <f t="shared" si="0"/>
        <v>98.92155844155845</v>
      </c>
      <c r="I19" s="93">
        <f>SUM(N19,S19)</f>
        <v>354.651</v>
      </c>
      <c r="J19" s="108">
        <v>325</v>
      </c>
      <c r="K19" s="109">
        <v>385</v>
      </c>
      <c r="L19" s="88">
        <v>380.848</v>
      </c>
      <c r="M19" s="3">
        <f t="shared" si="1"/>
        <v>98.92155844155845</v>
      </c>
      <c r="N19" s="88">
        <v>354.651</v>
      </c>
      <c r="O19" s="87"/>
      <c r="P19" s="88"/>
      <c r="Q19" s="88"/>
      <c r="R19" s="3" t="e">
        <f t="shared" si="2"/>
        <v>#DIV/0!</v>
      </c>
      <c r="S19" s="88"/>
      <c r="T19" s="108">
        <v>30</v>
      </c>
      <c r="U19" s="109">
        <v>15</v>
      </c>
      <c r="V19" s="88">
        <v>14.516</v>
      </c>
      <c r="W19" s="3">
        <f t="shared" si="3"/>
        <v>96.77333333333334</v>
      </c>
      <c r="X19" s="93">
        <v>42.944</v>
      </c>
    </row>
    <row r="20" spans="1:24" ht="9.75" customHeight="1">
      <c r="A20" s="23" t="s">
        <v>71</v>
      </c>
      <c r="B20" s="5"/>
      <c r="C20" s="5" t="s">
        <v>46</v>
      </c>
      <c r="D20" s="23" t="s">
        <v>2</v>
      </c>
      <c r="E20" s="87">
        <f t="shared" si="6"/>
        <v>372</v>
      </c>
      <c r="F20" s="88">
        <f t="shared" si="6"/>
        <v>372</v>
      </c>
      <c r="G20" s="88">
        <f t="shared" si="6"/>
        <v>366.866</v>
      </c>
      <c r="H20" s="3">
        <f t="shared" si="0"/>
        <v>98.61989247311827</v>
      </c>
      <c r="I20" s="93">
        <f>SUM(N20,S20)</f>
        <v>212.304</v>
      </c>
      <c r="J20" s="108">
        <v>372</v>
      </c>
      <c r="K20" s="109">
        <v>372</v>
      </c>
      <c r="L20" s="88">
        <v>366.866</v>
      </c>
      <c r="M20" s="3">
        <f t="shared" si="1"/>
        <v>98.61989247311827</v>
      </c>
      <c r="N20" s="88">
        <v>212.304</v>
      </c>
      <c r="O20" s="87"/>
      <c r="P20" s="88"/>
      <c r="Q20" s="88"/>
      <c r="R20" s="3" t="e">
        <f t="shared" si="2"/>
        <v>#DIV/0!</v>
      </c>
      <c r="S20" s="88"/>
      <c r="T20" s="108">
        <v>20</v>
      </c>
      <c r="U20" s="109">
        <v>14</v>
      </c>
      <c r="V20" s="88">
        <v>13.416</v>
      </c>
      <c r="W20" s="3">
        <f t="shared" si="3"/>
        <v>95.82857142857144</v>
      </c>
      <c r="X20" s="93">
        <v>11.254</v>
      </c>
    </row>
    <row r="21" spans="1:24" ht="9.75" customHeight="1">
      <c r="A21" s="23" t="s">
        <v>72</v>
      </c>
      <c r="B21" s="5"/>
      <c r="C21" s="5" t="s">
        <v>47</v>
      </c>
      <c r="D21" s="23" t="s">
        <v>2</v>
      </c>
      <c r="E21" s="87">
        <f t="shared" si="6"/>
        <v>1713</v>
      </c>
      <c r="F21" s="88">
        <f t="shared" si="6"/>
        <v>2021</v>
      </c>
      <c r="G21" s="88">
        <f t="shared" si="6"/>
        <v>2020.66</v>
      </c>
      <c r="H21" s="3">
        <f t="shared" si="0"/>
        <v>99.98317664522514</v>
      </c>
      <c r="I21" s="93">
        <f>SUM(N21,S21)</f>
        <v>1829.763</v>
      </c>
      <c r="J21" s="108">
        <v>1713</v>
      </c>
      <c r="K21" s="109">
        <v>2021</v>
      </c>
      <c r="L21" s="88">
        <v>2020.66</v>
      </c>
      <c r="M21" s="3">
        <f t="shared" si="1"/>
        <v>99.98317664522514</v>
      </c>
      <c r="N21" s="88">
        <v>1829.763</v>
      </c>
      <c r="O21" s="87"/>
      <c r="P21" s="88"/>
      <c r="Q21" s="88"/>
      <c r="R21" s="3" t="e">
        <f t="shared" si="2"/>
        <v>#DIV/0!</v>
      </c>
      <c r="S21" s="88"/>
      <c r="T21" s="108"/>
      <c r="U21" s="109">
        <v>53</v>
      </c>
      <c r="V21" s="88">
        <v>52.996</v>
      </c>
      <c r="W21" s="3">
        <f t="shared" si="3"/>
        <v>99.99245283018868</v>
      </c>
      <c r="X21" s="93"/>
    </row>
    <row r="22" spans="1:24" ht="9.75" customHeight="1">
      <c r="A22" s="24" t="s">
        <v>73</v>
      </c>
      <c r="B22" s="14"/>
      <c r="C22" s="14" t="s">
        <v>39</v>
      </c>
      <c r="D22" s="24" t="s">
        <v>2</v>
      </c>
      <c r="E22" s="89">
        <f t="shared" si="6"/>
        <v>0</v>
      </c>
      <c r="F22" s="90">
        <f t="shared" si="6"/>
        <v>0</v>
      </c>
      <c r="G22" s="90">
        <f t="shared" si="6"/>
        <v>0</v>
      </c>
      <c r="H22" s="7" t="e">
        <f t="shared" si="0"/>
        <v>#DIV/0!</v>
      </c>
      <c r="I22" s="94">
        <f>SUM(N22,S22)</f>
        <v>0</v>
      </c>
      <c r="J22" s="118"/>
      <c r="K22" s="119"/>
      <c r="L22" s="90"/>
      <c r="M22" s="7" t="e">
        <f t="shared" si="1"/>
        <v>#DIV/0!</v>
      </c>
      <c r="N22" s="90"/>
      <c r="O22" s="89"/>
      <c r="P22" s="90"/>
      <c r="Q22" s="90"/>
      <c r="R22" s="7" t="e">
        <f t="shared" si="2"/>
        <v>#DIV/0!</v>
      </c>
      <c r="S22" s="90"/>
      <c r="T22" s="118"/>
      <c r="U22" s="119"/>
      <c r="V22" s="90"/>
      <c r="W22" s="7" t="e">
        <f t="shared" si="3"/>
        <v>#DIV/0!</v>
      </c>
      <c r="X22" s="94"/>
    </row>
    <row r="23" spans="1:24" s="9" customFormat="1" ht="9.75" customHeight="1">
      <c r="A23" s="15" t="s">
        <v>14</v>
      </c>
      <c r="B23" s="26" t="s">
        <v>50</v>
      </c>
      <c r="C23" s="26"/>
      <c r="D23" s="15" t="s">
        <v>2</v>
      </c>
      <c r="E23" s="71">
        <f>SUM(E24:E26)</f>
        <v>0</v>
      </c>
      <c r="F23" s="72">
        <f>SUM(F24:F26)</f>
        <v>0</v>
      </c>
      <c r="G23" s="72">
        <f>SUM(G24:G26)</f>
        <v>0</v>
      </c>
      <c r="H23" s="8" t="e">
        <f t="shared" si="0"/>
        <v>#DIV/0!</v>
      </c>
      <c r="I23" s="80">
        <f>SUM(I24:I26)</f>
        <v>0</v>
      </c>
      <c r="J23" s="114">
        <f>SUM(J24:J26)</f>
        <v>0</v>
      </c>
      <c r="K23" s="115">
        <f>SUM(K24:K26)</f>
        <v>0</v>
      </c>
      <c r="L23" s="72">
        <f>SUM(L24:L26)</f>
        <v>0</v>
      </c>
      <c r="M23" s="8" t="e">
        <f t="shared" si="1"/>
        <v>#DIV/0!</v>
      </c>
      <c r="N23" s="72">
        <f>SUM(N24:N26)</f>
        <v>0</v>
      </c>
      <c r="O23" s="71">
        <f>SUM(O24:O26)</f>
        <v>0</v>
      </c>
      <c r="P23" s="72">
        <f>SUM(P24:P26)</f>
        <v>0</v>
      </c>
      <c r="Q23" s="72">
        <f>SUM(Q24:Q26)</f>
        <v>0</v>
      </c>
      <c r="R23" s="8" t="e">
        <f t="shared" si="2"/>
        <v>#DIV/0!</v>
      </c>
      <c r="S23" s="72">
        <f>SUM(S24:S26)</f>
        <v>0</v>
      </c>
      <c r="T23" s="114">
        <f>SUM(T24:T26)</f>
        <v>0</v>
      </c>
      <c r="U23" s="115">
        <f>SUM(U24:U26)</f>
        <v>0</v>
      </c>
      <c r="V23" s="72">
        <f>SUM(V24:V26)</f>
        <v>0</v>
      </c>
      <c r="W23" s="8" t="e">
        <f t="shared" si="3"/>
        <v>#DIV/0!</v>
      </c>
      <c r="X23" s="80">
        <f>SUM(X24:X26)</f>
        <v>0</v>
      </c>
    </row>
    <row r="24" spans="1:24" ht="9.75" customHeight="1">
      <c r="A24" s="23" t="s">
        <v>36</v>
      </c>
      <c r="B24" s="5" t="s">
        <v>34</v>
      </c>
      <c r="C24" s="5" t="s">
        <v>78</v>
      </c>
      <c r="D24" s="23" t="s">
        <v>2</v>
      </c>
      <c r="E24" s="87">
        <f aca="true" t="shared" si="7" ref="E24:G26">SUM(J24,O24)</f>
        <v>0</v>
      </c>
      <c r="F24" s="88">
        <f t="shared" si="7"/>
        <v>0</v>
      </c>
      <c r="G24" s="88">
        <f t="shared" si="7"/>
        <v>0</v>
      </c>
      <c r="H24" s="3" t="e">
        <f t="shared" si="0"/>
        <v>#DIV/0!</v>
      </c>
      <c r="I24" s="93">
        <f>SUM(N24,S24)</f>
        <v>0</v>
      </c>
      <c r="J24" s="108"/>
      <c r="K24" s="109"/>
      <c r="L24" s="88"/>
      <c r="M24" s="3" t="e">
        <f t="shared" si="1"/>
        <v>#DIV/0!</v>
      </c>
      <c r="N24" s="88"/>
      <c r="O24" s="87"/>
      <c r="P24" s="88"/>
      <c r="Q24" s="88"/>
      <c r="R24" s="3" t="e">
        <f t="shared" si="2"/>
        <v>#DIV/0!</v>
      </c>
      <c r="S24" s="88"/>
      <c r="T24" s="108"/>
      <c r="U24" s="109"/>
      <c r="V24" s="88"/>
      <c r="W24" s="3" t="e">
        <f t="shared" si="3"/>
        <v>#DIV/0!</v>
      </c>
      <c r="X24" s="93"/>
    </row>
    <row r="25" spans="1:24" ht="9.75" customHeight="1">
      <c r="A25" s="23" t="s">
        <v>37</v>
      </c>
      <c r="B25" s="5"/>
      <c r="C25" s="5" t="s">
        <v>48</v>
      </c>
      <c r="D25" s="23" t="s">
        <v>2</v>
      </c>
      <c r="E25" s="87">
        <f t="shared" si="7"/>
        <v>0</v>
      </c>
      <c r="F25" s="88">
        <f t="shared" si="7"/>
        <v>0</v>
      </c>
      <c r="G25" s="88">
        <f t="shared" si="7"/>
        <v>0</v>
      </c>
      <c r="H25" s="3" t="e">
        <f t="shared" si="0"/>
        <v>#DIV/0!</v>
      </c>
      <c r="I25" s="93">
        <f>SUM(N25,S25)</f>
        <v>0</v>
      </c>
      <c r="J25" s="108"/>
      <c r="K25" s="109"/>
      <c r="L25" s="88"/>
      <c r="M25" s="3" t="e">
        <f t="shared" si="1"/>
        <v>#DIV/0!</v>
      </c>
      <c r="N25" s="88"/>
      <c r="O25" s="87"/>
      <c r="P25" s="88"/>
      <c r="Q25" s="88"/>
      <c r="R25" s="3" t="e">
        <f t="shared" si="2"/>
        <v>#DIV/0!</v>
      </c>
      <c r="S25" s="88"/>
      <c r="T25" s="108"/>
      <c r="U25" s="109"/>
      <c r="V25" s="88"/>
      <c r="W25" s="3" t="e">
        <f t="shared" si="3"/>
        <v>#DIV/0!</v>
      </c>
      <c r="X25" s="93"/>
    </row>
    <row r="26" spans="1:24" ht="9.75" customHeight="1">
      <c r="A26" s="24" t="s">
        <v>40</v>
      </c>
      <c r="B26" s="14"/>
      <c r="C26" s="14" t="s">
        <v>39</v>
      </c>
      <c r="D26" s="24" t="s">
        <v>2</v>
      </c>
      <c r="E26" s="89">
        <f t="shared" si="7"/>
        <v>0</v>
      </c>
      <c r="F26" s="90">
        <f t="shared" si="7"/>
        <v>0</v>
      </c>
      <c r="G26" s="90">
        <f t="shared" si="7"/>
        <v>0</v>
      </c>
      <c r="H26" s="7" t="e">
        <f t="shared" si="0"/>
        <v>#DIV/0!</v>
      </c>
      <c r="I26" s="94">
        <f>SUM(N26,S26)</f>
        <v>0</v>
      </c>
      <c r="J26" s="118"/>
      <c r="K26" s="119"/>
      <c r="L26" s="90"/>
      <c r="M26" s="7" t="e">
        <f t="shared" si="1"/>
        <v>#DIV/0!</v>
      </c>
      <c r="N26" s="90"/>
      <c r="O26" s="89"/>
      <c r="P26" s="90"/>
      <c r="Q26" s="90"/>
      <c r="R26" s="7" t="e">
        <f t="shared" si="2"/>
        <v>#DIV/0!</v>
      </c>
      <c r="S26" s="90"/>
      <c r="T26" s="118"/>
      <c r="U26" s="119"/>
      <c r="V26" s="90"/>
      <c r="W26" s="7" t="e">
        <f t="shared" si="3"/>
        <v>#DIV/0!</v>
      </c>
      <c r="X26" s="94"/>
    </row>
    <row r="27" spans="1:24" s="9" customFormat="1" ht="9.75" customHeight="1">
      <c r="A27" s="15" t="s">
        <v>15</v>
      </c>
      <c r="B27" s="26" t="s">
        <v>51</v>
      </c>
      <c r="C27" s="26"/>
      <c r="D27" s="15" t="s">
        <v>2</v>
      </c>
      <c r="E27" s="71">
        <f>SUM(E28:E30)</f>
        <v>778</v>
      </c>
      <c r="F27" s="72">
        <f>SUM(F28:F30)</f>
        <v>1535</v>
      </c>
      <c r="G27" s="72">
        <f>SUM(G28:G30)</f>
        <v>1418.8419999999999</v>
      </c>
      <c r="H27" s="8">
        <f t="shared" si="0"/>
        <v>92.43270358306188</v>
      </c>
      <c r="I27" s="80">
        <f>SUM(I28:I30)</f>
        <v>881.391</v>
      </c>
      <c r="J27" s="114">
        <f>SUM(J28:J30)</f>
        <v>775</v>
      </c>
      <c r="K27" s="115">
        <f>SUM(K28:K30)</f>
        <v>1535</v>
      </c>
      <c r="L27" s="72">
        <f>SUM(L28:L30)</f>
        <v>1418.8419999999999</v>
      </c>
      <c r="M27" s="8">
        <f t="shared" si="1"/>
        <v>92.43270358306188</v>
      </c>
      <c r="N27" s="72">
        <f>SUM(N28:N30)</f>
        <v>881.391</v>
      </c>
      <c r="O27" s="71">
        <f>SUM(O28:O30)</f>
        <v>3</v>
      </c>
      <c r="P27" s="72">
        <f>SUM(P28:P30)</f>
        <v>0</v>
      </c>
      <c r="Q27" s="72">
        <f>SUM(Q28:Q30)</f>
        <v>0</v>
      </c>
      <c r="R27" s="8" t="e">
        <f t="shared" si="2"/>
        <v>#DIV/0!</v>
      </c>
      <c r="S27" s="72">
        <f>SUM(S28:S30)</f>
        <v>0</v>
      </c>
      <c r="T27" s="114">
        <f>SUM(T28:T30)</f>
        <v>25</v>
      </c>
      <c r="U27" s="115">
        <f>SUM(U28:U30)</f>
        <v>59</v>
      </c>
      <c r="V27" s="72">
        <f>SUM(V28:V30)</f>
        <v>58.206999999999994</v>
      </c>
      <c r="W27" s="8">
        <f t="shared" si="3"/>
        <v>98.65593220338982</v>
      </c>
      <c r="X27" s="80">
        <f>SUM(X28:X30)</f>
        <v>26.883000000000003</v>
      </c>
    </row>
    <row r="28" spans="1:24" ht="9.75" customHeight="1">
      <c r="A28" s="23" t="s">
        <v>41</v>
      </c>
      <c r="B28" s="5" t="s">
        <v>34</v>
      </c>
      <c r="C28" s="5" t="s">
        <v>84</v>
      </c>
      <c r="D28" s="23" t="s">
        <v>2</v>
      </c>
      <c r="E28" s="87">
        <f aca="true" t="shared" si="8" ref="E28:G31">SUM(J28,O28)</f>
        <v>600</v>
      </c>
      <c r="F28" s="88">
        <f t="shared" si="8"/>
        <v>1360</v>
      </c>
      <c r="G28" s="88">
        <f t="shared" si="8"/>
        <v>1347.627</v>
      </c>
      <c r="H28" s="3">
        <f t="shared" si="0"/>
        <v>99.09022058823528</v>
      </c>
      <c r="I28" s="93">
        <f>SUM(N28,S28)</f>
        <v>782.106</v>
      </c>
      <c r="J28" s="108">
        <v>600</v>
      </c>
      <c r="K28" s="109">
        <v>1360</v>
      </c>
      <c r="L28" s="88">
        <v>1347.627</v>
      </c>
      <c r="M28" s="3">
        <f t="shared" si="1"/>
        <v>99.09022058823528</v>
      </c>
      <c r="N28" s="88">
        <v>782.106</v>
      </c>
      <c r="O28" s="87"/>
      <c r="P28" s="88"/>
      <c r="Q28" s="88"/>
      <c r="R28" s="3" t="e">
        <f t="shared" si="2"/>
        <v>#DIV/0!</v>
      </c>
      <c r="S28" s="88"/>
      <c r="T28" s="108"/>
      <c r="U28" s="109">
        <v>45</v>
      </c>
      <c r="V28" s="88">
        <v>44.748</v>
      </c>
      <c r="W28" s="3">
        <f t="shared" si="3"/>
        <v>99.44</v>
      </c>
      <c r="X28" s="93">
        <v>9.476</v>
      </c>
    </row>
    <row r="29" spans="1:24" ht="9.75" customHeight="1">
      <c r="A29" s="23" t="s">
        <v>42</v>
      </c>
      <c r="B29" s="5"/>
      <c r="C29" s="5" t="s">
        <v>85</v>
      </c>
      <c r="D29" s="23" t="s">
        <v>2</v>
      </c>
      <c r="E29" s="87">
        <f t="shared" si="8"/>
        <v>125</v>
      </c>
      <c r="F29" s="88">
        <f t="shared" si="8"/>
        <v>125</v>
      </c>
      <c r="G29" s="88">
        <f t="shared" si="8"/>
        <v>43.119</v>
      </c>
      <c r="H29" s="3">
        <f t="shared" si="0"/>
        <v>34.4952</v>
      </c>
      <c r="I29" s="93">
        <f>SUM(N29,S29)</f>
        <v>61.01</v>
      </c>
      <c r="J29" s="108">
        <v>125</v>
      </c>
      <c r="K29" s="109">
        <v>125</v>
      </c>
      <c r="L29" s="88">
        <v>43.119</v>
      </c>
      <c r="M29" s="3">
        <f t="shared" si="1"/>
        <v>34.4952</v>
      </c>
      <c r="N29" s="88">
        <v>61.01</v>
      </c>
      <c r="O29" s="87"/>
      <c r="P29" s="88"/>
      <c r="Q29" s="88"/>
      <c r="R29" s="3" t="e">
        <f t="shared" si="2"/>
        <v>#DIV/0!</v>
      </c>
      <c r="S29" s="88"/>
      <c r="T29" s="108">
        <v>20</v>
      </c>
      <c r="U29" s="109">
        <v>12</v>
      </c>
      <c r="V29" s="88">
        <v>11.873</v>
      </c>
      <c r="W29" s="3">
        <f t="shared" si="3"/>
        <v>98.94166666666666</v>
      </c>
      <c r="X29" s="93">
        <v>17.407</v>
      </c>
    </row>
    <row r="30" spans="1:24" ht="9.75" customHeight="1">
      <c r="A30" s="24" t="s">
        <v>43</v>
      </c>
      <c r="B30" s="14"/>
      <c r="C30" s="14" t="s">
        <v>55</v>
      </c>
      <c r="D30" s="24" t="s">
        <v>2</v>
      </c>
      <c r="E30" s="89">
        <f t="shared" si="8"/>
        <v>53</v>
      </c>
      <c r="F30" s="90">
        <f t="shared" si="8"/>
        <v>50</v>
      </c>
      <c r="G30" s="90">
        <f t="shared" si="8"/>
        <v>28.096</v>
      </c>
      <c r="H30" s="7">
        <f t="shared" si="0"/>
        <v>56.192</v>
      </c>
      <c r="I30" s="94">
        <f>SUM(N30,S30)</f>
        <v>38.275</v>
      </c>
      <c r="J30" s="118">
        <v>50</v>
      </c>
      <c r="K30" s="119">
        <v>50</v>
      </c>
      <c r="L30" s="90">
        <v>28.096</v>
      </c>
      <c r="M30" s="7">
        <f t="shared" si="1"/>
        <v>56.192</v>
      </c>
      <c r="N30" s="90">
        <v>38.275</v>
      </c>
      <c r="O30" s="89">
        <v>3</v>
      </c>
      <c r="P30" s="90"/>
      <c r="Q30" s="90"/>
      <c r="R30" s="7" t="e">
        <f t="shared" si="2"/>
        <v>#DIV/0!</v>
      </c>
      <c r="S30" s="90"/>
      <c r="T30" s="118">
        <v>5</v>
      </c>
      <c r="U30" s="119">
        <v>2</v>
      </c>
      <c r="V30" s="90">
        <v>1.586</v>
      </c>
      <c r="W30" s="7">
        <f t="shared" si="3"/>
        <v>79.3</v>
      </c>
      <c r="X30" s="94"/>
    </row>
    <row r="31" spans="1:24" s="9" customFormat="1" ht="9.75" customHeight="1">
      <c r="A31" s="11" t="s">
        <v>16</v>
      </c>
      <c r="B31" s="12" t="s">
        <v>56</v>
      </c>
      <c r="C31" s="12"/>
      <c r="D31" s="11" t="s">
        <v>2</v>
      </c>
      <c r="E31" s="65">
        <f t="shared" si="8"/>
        <v>40</v>
      </c>
      <c r="F31" s="66">
        <f t="shared" si="8"/>
        <v>42.561</v>
      </c>
      <c r="G31" s="66">
        <f t="shared" si="8"/>
        <v>41.882000000000005</v>
      </c>
      <c r="H31" s="16">
        <f t="shared" si="0"/>
        <v>98.40464274805575</v>
      </c>
      <c r="I31" s="77">
        <f>SUM(N31,S31)</f>
        <v>33.458</v>
      </c>
      <c r="J31" s="112">
        <v>20</v>
      </c>
      <c r="K31" s="113">
        <v>26</v>
      </c>
      <c r="L31" s="66">
        <v>25.321</v>
      </c>
      <c r="M31" s="16">
        <f t="shared" si="1"/>
        <v>97.38846153846154</v>
      </c>
      <c r="N31" s="66">
        <v>13.423</v>
      </c>
      <c r="O31" s="65">
        <v>20</v>
      </c>
      <c r="P31" s="66">
        <v>16.561</v>
      </c>
      <c r="Q31" s="66">
        <v>16.561</v>
      </c>
      <c r="R31" s="16">
        <f t="shared" si="2"/>
        <v>100</v>
      </c>
      <c r="S31" s="66">
        <v>20.035</v>
      </c>
      <c r="T31" s="112"/>
      <c r="U31" s="113"/>
      <c r="V31" s="66"/>
      <c r="W31" s="16" t="e">
        <f t="shared" si="3"/>
        <v>#DIV/0!</v>
      </c>
      <c r="X31" s="77"/>
    </row>
    <row r="32" spans="1:24" s="9" customFormat="1" ht="9.75" customHeight="1">
      <c r="A32" s="15" t="s">
        <v>17</v>
      </c>
      <c r="B32" s="26" t="s">
        <v>57</v>
      </c>
      <c r="C32" s="26"/>
      <c r="D32" s="15" t="s">
        <v>2</v>
      </c>
      <c r="E32" s="71">
        <f>SUM(E33:E35)</f>
        <v>894</v>
      </c>
      <c r="F32" s="72">
        <f>SUM(F33:F35)</f>
        <v>971.532</v>
      </c>
      <c r="G32" s="72">
        <f>SUM(G33:G35)</f>
        <v>880.239</v>
      </c>
      <c r="H32" s="8">
        <f t="shared" si="0"/>
        <v>90.60319166018206</v>
      </c>
      <c r="I32" s="80">
        <f>SUM(I33:I35)</f>
        <v>987.35</v>
      </c>
      <c r="J32" s="114">
        <f>SUM(J33:J35)</f>
        <v>844</v>
      </c>
      <c r="K32" s="115">
        <f>SUM(K33:K35)</f>
        <v>841.5</v>
      </c>
      <c r="L32" s="72">
        <f>SUM(L33:L35)</f>
        <v>750.207</v>
      </c>
      <c r="M32" s="8">
        <f t="shared" si="1"/>
        <v>89.1511586452763</v>
      </c>
      <c r="N32" s="72">
        <f>SUM(N33:N35)</f>
        <v>894.356</v>
      </c>
      <c r="O32" s="71">
        <f>SUM(O33:O35)</f>
        <v>50</v>
      </c>
      <c r="P32" s="72">
        <f>SUM(P33:P35)</f>
        <v>130.032</v>
      </c>
      <c r="Q32" s="72">
        <f>SUM(Q33:Q35)</f>
        <v>130.032</v>
      </c>
      <c r="R32" s="8">
        <f t="shared" si="2"/>
        <v>100</v>
      </c>
      <c r="S32" s="72">
        <f>SUM(S33:S35)</f>
        <v>92.994</v>
      </c>
      <c r="T32" s="114">
        <f>SUM(T33:T35)</f>
        <v>42</v>
      </c>
      <c r="U32" s="115">
        <f>SUM(U33:U35)</f>
        <v>42</v>
      </c>
      <c r="V32" s="72">
        <f>SUM(V33:V35)</f>
        <v>35.61</v>
      </c>
      <c r="W32" s="8">
        <f t="shared" si="3"/>
        <v>84.78571428571429</v>
      </c>
      <c r="X32" s="80">
        <f>SUM(X33:X35)</f>
        <v>40.567</v>
      </c>
    </row>
    <row r="33" spans="1:24" ht="9.75" customHeight="1">
      <c r="A33" s="23" t="s">
        <v>52</v>
      </c>
      <c r="B33" s="5" t="s">
        <v>34</v>
      </c>
      <c r="C33" s="5" t="s">
        <v>78</v>
      </c>
      <c r="D33" s="23" t="s">
        <v>2</v>
      </c>
      <c r="E33" s="87">
        <f aca="true" t="shared" si="9" ref="E33:G39">SUM(J33,O33)</f>
        <v>60</v>
      </c>
      <c r="F33" s="88">
        <f t="shared" si="9"/>
        <v>64</v>
      </c>
      <c r="G33" s="88">
        <f t="shared" si="9"/>
        <v>63.887</v>
      </c>
      <c r="H33" s="3">
        <f t="shared" si="0"/>
        <v>99.8234375</v>
      </c>
      <c r="I33" s="93">
        <f aca="true" t="shared" si="10" ref="I33:I39">SUM(N33,S33)</f>
        <v>33.405</v>
      </c>
      <c r="J33" s="108">
        <v>60</v>
      </c>
      <c r="K33" s="109">
        <v>64</v>
      </c>
      <c r="L33" s="88">
        <v>63.887</v>
      </c>
      <c r="M33" s="3">
        <f t="shared" si="1"/>
        <v>99.8234375</v>
      </c>
      <c r="N33" s="88">
        <v>33.405</v>
      </c>
      <c r="O33" s="87"/>
      <c r="P33" s="88"/>
      <c r="Q33" s="88"/>
      <c r="R33" s="3" t="e">
        <f t="shared" si="2"/>
        <v>#DIV/0!</v>
      </c>
      <c r="S33" s="88"/>
      <c r="T33" s="108">
        <v>10</v>
      </c>
      <c r="U33" s="109">
        <v>5</v>
      </c>
      <c r="V33" s="88">
        <v>2.2</v>
      </c>
      <c r="W33" s="3">
        <f t="shared" si="3"/>
        <v>44.00000000000001</v>
      </c>
      <c r="X33" s="93">
        <v>3.413</v>
      </c>
    </row>
    <row r="34" spans="1:24" ht="9.75" customHeight="1">
      <c r="A34" s="23" t="s">
        <v>53</v>
      </c>
      <c r="B34" s="5"/>
      <c r="C34" s="5" t="s">
        <v>48</v>
      </c>
      <c r="D34" s="23" t="s">
        <v>2</v>
      </c>
      <c r="E34" s="87">
        <f t="shared" si="9"/>
        <v>4</v>
      </c>
      <c r="F34" s="88">
        <f t="shared" si="9"/>
        <v>5.5</v>
      </c>
      <c r="G34" s="88">
        <f t="shared" si="9"/>
        <v>5.453</v>
      </c>
      <c r="H34" s="3">
        <f t="shared" si="0"/>
        <v>99.14545454545454</v>
      </c>
      <c r="I34" s="93">
        <f t="shared" si="10"/>
        <v>3.888</v>
      </c>
      <c r="J34" s="108">
        <v>4</v>
      </c>
      <c r="K34" s="109">
        <v>5.5</v>
      </c>
      <c r="L34" s="88">
        <v>5.453</v>
      </c>
      <c r="M34" s="3">
        <f t="shared" si="1"/>
        <v>99.14545454545454</v>
      </c>
      <c r="N34" s="88">
        <v>3.888</v>
      </c>
      <c r="O34" s="87"/>
      <c r="P34" s="88"/>
      <c r="Q34" s="88"/>
      <c r="R34" s="3" t="e">
        <f t="shared" si="2"/>
        <v>#DIV/0!</v>
      </c>
      <c r="S34" s="88"/>
      <c r="T34" s="108">
        <v>2</v>
      </c>
      <c r="U34" s="109">
        <v>2</v>
      </c>
      <c r="V34" s="88"/>
      <c r="W34" s="3">
        <f t="shared" si="3"/>
        <v>0</v>
      </c>
      <c r="X34" s="93">
        <v>0.344</v>
      </c>
    </row>
    <row r="35" spans="1:24" ht="9.75" customHeight="1">
      <c r="A35" s="24" t="s">
        <v>54</v>
      </c>
      <c r="B35" s="14"/>
      <c r="C35" s="14" t="s">
        <v>39</v>
      </c>
      <c r="D35" s="24" t="s">
        <v>2</v>
      </c>
      <c r="E35" s="89">
        <f t="shared" si="9"/>
        <v>830</v>
      </c>
      <c r="F35" s="90">
        <f t="shared" si="9"/>
        <v>902.032</v>
      </c>
      <c r="G35" s="90">
        <f t="shared" si="9"/>
        <v>810.899</v>
      </c>
      <c r="H35" s="7">
        <f t="shared" si="0"/>
        <v>89.89692161697145</v>
      </c>
      <c r="I35" s="94">
        <f t="shared" si="10"/>
        <v>950.057</v>
      </c>
      <c r="J35" s="118">
        <v>780</v>
      </c>
      <c r="K35" s="119">
        <v>772</v>
      </c>
      <c r="L35" s="90">
        <v>680.867</v>
      </c>
      <c r="M35" s="7">
        <f t="shared" si="1"/>
        <v>88.19520725388601</v>
      </c>
      <c r="N35" s="90">
        <v>857.063</v>
      </c>
      <c r="O35" s="89">
        <v>50</v>
      </c>
      <c r="P35" s="90">
        <v>130.032</v>
      </c>
      <c r="Q35" s="90">
        <v>130.032</v>
      </c>
      <c r="R35" s="7">
        <f t="shared" si="2"/>
        <v>100</v>
      </c>
      <c r="S35" s="90">
        <v>92.994</v>
      </c>
      <c r="T35" s="118">
        <v>30</v>
      </c>
      <c r="U35" s="119">
        <v>35</v>
      </c>
      <c r="V35" s="90">
        <v>33.41</v>
      </c>
      <c r="W35" s="7">
        <f t="shared" si="3"/>
        <v>95.45714285714286</v>
      </c>
      <c r="X35" s="94">
        <v>36.81</v>
      </c>
    </row>
    <row r="36" spans="1:24" s="9" customFormat="1" ht="9.75" customHeight="1">
      <c r="A36" s="11" t="s">
        <v>18</v>
      </c>
      <c r="B36" s="12" t="s">
        <v>58</v>
      </c>
      <c r="C36" s="12"/>
      <c r="D36" s="11" t="s">
        <v>2</v>
      </c>
      <c r="E36" s="65">
        <f t="shared" si="9"/>
        <v>14263.8</v>
      </c>
      <c r="F36" s="66">
        <f t="shared" si="9"/>
        <v>14382.154999999999</v>
      </c>
      <c r="G36" s="66">
        <f t="shared" si="9"/>
        <v>14381.326</v>
      </c>
      <c r="H36" s="16">
        <f t="shared" si="0"/>
        <v>99.99423591249017</v>
      </c>
      <c r="I36" s="77">
        <f t="shared" si="10"/>
        <v>14014.114</v>
      </c>
      <c r="J36" s="120">
        <v>759.8</v>
      </c>
      <c r="K36" s="121">
        <v>903.8</v>
      </c>
      <c r="L36" s="66">
        <v>902.971</v>
      </c>
      <c r="M36" s="16">
        <f t="shared" si="1"/>
        <v>99.90827616729365</v>
      </c>
      <c r="N36" s="66">
        <v>335.215</v>
      </c>
      <c r="O36" s="65">
        <v>13504</v>
      </c>
      <c r="P36" s="66">
        <v>13478.355</v>
      </c>
      <c r="Q36" s="66">
        <v>13478.355</v>
      </c>
      <c r="R36" s="16">
        <f t="shared" si="2"/>
        <v>100</v>
      </c>
      <c r="S36" s="66">
        <v>13678.899</v>
      </c>
      <c r="T36" s="120">
        <v>748</v>
      </c>
      <c r="U36" s="121">
        <v>808</v>
      </c>
      <c r="V36" s="66">
        <v>807.593</v>
      </c>
      <c r="W36" s="16">
        <f t="shared" si="3"/>
        <v>99.94962871287129</v>
      </c>
      <c r="X36" s="77">
        <v>806.507</v>
      </c>
    </row>
    <row r="37" spans="1:24" s="9" customFormat="1" ht="9.75" customHeight="1">
      <c r="A37" s="11" t="s">
        <v>19</v>
      </c>
      <c r="B37" s="12" t="s">
        <v>59</v>
      </c>
      <c r="C37" s="12"/>
      <c r="D37" s="11" t="s">
        <v>2</v>
      </c>
      <c r="E37" s="65">
        <f t="shared" si="9"/>
        <v>4935.5</v>
      </c>
      <c r="F37" s="66">
        <f t="shared" si="9"/>
        <v>5011.644</v>
      </c>
      <c r="G37" s="66">
        <f t="shared" si="9"/>
        <v>5010.7480000000005</v>
      </c>
      <c r="H37" s="16">
        <f t="shared" si="0"/>
        <v>99.9821216351361</v>
      </c>
      <c r="I37" s="77">
        <f t="shared" si="10"/>
        <v>4894.982</v>
      </c>
      <c r="J37" s="112">
        <v>254.5</v>
      </c>
      <c r="K37" s="113">
        <v>306.5</v>
      </c>
      <c r="L37" s="66">
        <v>305.604</v>
      </c>
      <c r="M37" s="16">
        <f t="shared" si="1"/>
        <v>99.70766721044045</v>
      </c>
      <c r="N37" s="66">
        <v>108.115</v>
      </c>
      <c r="O37" s="65">
        <v>4681</v>
      </c>
      <c r="P37" s="66">
        <v>4705.144</v>
      </c>
      <c r="Q37" s="66">
        <v>4705.144</v>
      </c>
      <c r="R37" s="16">
        <f t="shared" si="2"/>
        <v>100</v>
      </c>
      <c r="S37" s="66">
        <v>4786.867</v>
      </c>
      <c r="T37" s="112">
        <v>261</v>
      </c>
      <c r="U37" s="113">
        <v>283</v>
      </c>
      <c r="V37" s="66">
        <v>282.647</v>
      </c>
      <c r="W37" s="16">
        <f t="shared" si="3"/>
        <v>99.87526501766784</v>
      </c>
      <c r="X37" s="77">
        <v>282.277</v>
      </c>
    </row>
    <row r="38" spans="1:24" s="9" customFormat="1" ht="9.75" customHeight="1">
      <c r="A38" s="11" t="s">
        <v>20</v>
      </c>
      <c r="B38" s="12" t="s">
        <v>83</v>
      </c>
      <c r="C38" s="12"/>
      <c r="D38" s="11" t="s">
        <v>2</v>
      </c>
      <c r="E38" s="65">
        <f t="shared" si="9"/>
        <v>280.5</v>
      </c>
      <c r="F38" s="66">
        <f t="shared" si="9"/>
        <v>292.86</v>
      </c>
      <c r="G38" s="66">
        <f t="shared" si="9"/>
        <v>292.552</v>
      </c>
      <c r="H38" s="16">
        <f t="shared" si="0"/>
        <v>99.8948302943386</v>
      </c>
      <c r="I38" s="77">
        <f t="shared" si="10"/>
        <v>277.71999999999997</v>
      </c>
      <c r="J38" s="112">
        <v>12.5</v>
      </c>
      <c r="K38" s="113">
        <v>24.5</v>
      </c>
      <c r="L38" s="66">
        <v>24.192</v>
      </c>
      <c r="M38" s="16">
        <f t="shared" si="1"/>
        <v>98.74285714285715</v>
      </c>
      <c r="N38" s="66">
        <v>4.969</v>
      </c>
      <c r="O38" s="65">
        <v>268</v>
      </c>
      <c r="P38" s="66">
        <v>268.36</v>
      </c>
      <c r="Q38" s="66">
        <v>268.36</v>
      </c>
      <c r="R38" s="16">
        <f t="shared" si="2"/>
        <v>100</v>
      </c>
      <c r="S38" s="66">
        <v>272.751</v>
      </c>
      <c r="T38" s="112">
        <v>15</v>
      </c>
      <c r="U38" s="113">
        <v>17</v>
      </c>
      <c r="V38" s="66">
        <v>16.152</v>
      </c>
      <c r="W38" s="16">
        <f t="shared" si="3"/>
        <v>95.01176470588236</v>
      </c>
      <c r="X38" s="77">
        <v>16.132</v>
      </c>
    </row>
    <row r="39" spans="1:24" s="9" customFormat="1" ht="9.75" customHeight="1">
      <c r="A39" s="11" t="s">
        <v>21</v>
      </c>
      <c r="B39" s="12" t="s">
        <v>60</v>
      </c>
      <c r="C39" s="12"/>
      <c r="D39" s="11" t="s">
        <v>2</v>
      </c>
      <c r="E39" s="65">
        <f t="shared" si="9"/>
        <v>0</v>
      </c>
      <c r="F39" s="66">
        <f t="shared" si="9"/>
        <v>0</v>
      </c>
      <c r="G39" s="66">
        <f t="shared" si="9"/>
        <v>0</v>
      </c>
      <c r="H39" s="16" t="e">
        <f t="shared" si="0"/>
        <v>#DIV/0!</v>
      </c>
      <c r="I39" s="77">
        <f t="shared" si="10"/>
        <v>0.981</v>
      </c>
      <c r="J39" s="112"/>
      <c r="K39" s="113"/>
      <c r="L39" s="66"/>
      <c r="M39" s="16" t="e">
        <f t="shared" si="1"/>
        <v>#DIV/0!</v>
      </c>
      <c r="N39" s="66">
        <v>0.981</v>
      </c>
      <c r="O39" s="65"/>
      <c r="P39" s="66"/>
      <c r="Q39" s="66"/>
      <c r="R39" s="16" t="e">
        <f t="shared" si="2"/>
        <v>#DIV/0!</v>
      </c>
      <c r="S39" s="66"/>
      <c r="T39" s="112">
        <v>5</v>
      </c>
      <c r="U39" s="113">
        <v>5</v>
      </c>
      <c r="V39" s="66">
        <v>3</v>
      </c>
      <c r="W39" s="16">
        <f t="shared" si="3"/>
        <v>60</v>
      </c>
      <c r="X39" s="77">
        <v>2</v>
      </c>
    </row>
    <row r="40" spans="1:24" s="9" customFormat="1" ht="9.75" customHeight="1">
      <c r="A40" s="15" t="s">
        <v>22</v>
      </c>
      <c r="B40" s="26" t="s">
        <v>61</v>
      </c>
      <c r="C40" s="26"/>
      <c r="D40" s="15" t="s">
        <v>2</v>
      </c>
      <c r="E40" s="71">
        <f>SUM(E41:E42)</f>
        <v>287</v>
      </c>
      <c r="F40" s="72">
        <f>SUM(F41:F42)</f>
        <v>598</v>
      </c>
      <c r="G40" s="72">
        <f>SUM(G41:G42)</f>
        <v>586.584</v>
      </c>
      <c r="H40" s="8">
        <f t="shared" si="0"/>
        <v>98.09096989966555</v>
      </c>
      <c r="I40" s="80">
        <f>SUM(I41:I42)</f>
        <v>518.93</v>
      </c>
      <c r="J40" s="114">
        <f>SUM(J41:J42)</f>
        <v>267</v>
      </c>
      <c r="K40" s="115">
        <f>SUM(K41:K42)</f>
        <v>598</v>
      </c>
      <c r="L40" s="72">
        <f>SUM(L41:L42)</f>
        <v>586.584</v>
      </c>
      <c r="M40" s="8">
        <f t="shared" si="1"/>
        <v>98.09096989966555</v>
      </c>
      <c r="N40" s="72">
        <f>SUM(N41:N42)</f>
        <v>505.69399999999996</v>
      </c>
      <c r="O40" s="71">
        <f>SUM(O41:O42)</f>
        <v>20</v>
      </c>
      <c r="P40" s="72">
        <f>SUM(P41:P42)</f>
        <v>0</v>
      </c>
      <c r="Q40" s="72">
        <f>SUM(Q41:Q42)</f>
        <v>0</v>
      </c>
      <c r="R40" s="8" t="e">
        <f t="shared" si="2"/>
        <v>#DIV/0!</v>
      </c>
      <c r="S40" s="72">
        <f>SUM(S41:S42)</f>
        <v>13.236</v>
      </c>
      <c r="T40" s="114">
        <f>SUM(T41:T42)</f>
        <v>30</v>
      </c>
      <c r="U40" s="115">
        <f>SUM(U41:U42)</f>
        <v>30</v>
      </c>
      <c r="V40" s="72">
        <f>SUM(V41:V42)</f>
        <v>11.869</v>
      </c>
      <c r="W40" s="8">
        <f t="shared" si="3"/>
        <v>39.56333333333333</v>
      </c>
      <c r="X40" s="80">
        <f>SUM(X41:X42)</f>
        <v>13.318000000000001</v>
      </c>
    </row>
    <row r="41" spans="1:24" ht="9.75" customHeight="1">
      <c r="A41" s="23" t="s">
        <v>74</v>
      </c>
      <c r="B41" s="5" t="s">
        <v>34</v>
      </c>
      <c r="C41" s="5" t="s">
        <v>62</v>
      </c>
      <c r="D41" s="23" t="s">
        <v>2</v>
      </c>
      <c r="E41" s="87">
        <f aca="true" t="shared" si="11" ref="E41:G43">SUM(J41,O41)</f>
        <v>90</v>
      </c>
      <c r="F41" s="88">
        <f t="shared" si="11"/>
        <v>90</v>
      </c>
      <c r="G41" s="88">
        <f t="shared" si="11"/>
        <v>84.917</v>
      </c>
      <c r="H41" s="3">
        <f t="shared" si="0"/>
        <v>94.35222222222222</v>
      </c>
      <c r="I41" s="93">
        <f>SUM(N41,S41)</f>
        <v>126.595</v>
      </c>
      <c r="J41" s="108">
        <v>90</v>
      </c>
      <c r="K41" s="109">
        <v>90</v>
      </c>
      <c r="L41" s="88">
        <v>84.917</v>
      </c>
      <c r="M41" s="3">
        <f t="shared" si="1"/>
        <v>94.35222222222222</v>
      </c>
      <c r="N41" s="88">
        <v>113.359</v>
      </c>
      <c r="O41" s="87"/>
      <c r="P41" s="88"/>
      <c r="Q41" s="88"/>
      <c r="R41" s="3" t="e">
        <f t="shared" si="2"/>
        <v>#DIV/0!</v>
      </c>
      <c r="S41" s="88">
        <v>13.236</v>
      </c>
      <c r="T41" s="108">
        <v>10</v>
      </c>
      <c r="U41" s="109">
        <v>10</v>
      </c>
      <c r="V41" s="88">
        <v>3.732</v>
      </c>
      <c r="W41" s="3">
        <f t="shared" si="3"/>
        <v>37.32</v>
      </c>
      <c r="X41" s="93">
        <v>9.243</v>
      </c>
    </row>
    <row r="42" spans="1:24" ht="9.75" customHeight="1">
      <c r="A42" s="24" t="s">
        <v>75</v>
      </c>
      <c r="B42" s="14"/>
      <c r="C42" s="14" t="s">
        <v>39</v>
      </c>
      <c r="D42" s="24" t="s">
        <v>2</v>
      </c>
      <c r="E42" s="89">
        <f t="shared" si="11"/>
        <v>197</v>
      </c>
      <c r="F42" s="90">
        <f t="shared" si="11"/>
        <v>508</v>
      </c>
      <c r="G42" s="90">
        <f t="shared" si="11"/>
        <v>501.667</v>
      </c>
      <c r="H42" s="7">
        <f t="shared" si="0"/>
        <v>98.75334645669291</v>
      </c>
      <c r="I42" s="94">
        <f>SUM(N42,S42)</f>
        <v>392.335</v>
      </c>
      <c r="J42" s="116">
        <v>177</v>
      </c>
      <c r="K42" s="117">
        <v>508</v>
      </c>
      <c r="L42" s="90">
        <v>501.667</v>
      </c>
      <c r="M42" s="7">
        <f t="shared" si="1"/>
        <v>98.75334645669291</v>
      </c>
      <c r="N42" s="90">
        <v>392.335</v>
      </c>
      <c r="O42" s="89">
        <v>20</v>
      </c>
      <c r="P42" s="90"/>
      <c r="Q42" s="90"/>
      <c r="R42" s="7" t="e">
        <f t="shared" si="2"/>
        <v>#DIV/0!</v>
      </c>
      <c r="S42" s="90"/>
      <c r="T42" s="116">
        <v>20</v>
      </c>
      <c r="U42" s="117">
        <v>20</v>
      </c>
      <c r="V42" s="90">
        <v>8.137</v>
      </c>
      <c r="W42" s="7">
        <f t="shared" si="3"/>
        <v>40.685</v>
      </c>
      <c r="X42" s="94">
        <v>4.075</v>
      </c>
    </row>
    <row r="43" spans="1:24" s="9" customFormat="1" ht="9.75" customHeight="1">
      <c r="A43" s="11" t="s">
        <v>23</v>
      </c>
      <c r="B43" s="12" t="s">
        <v>63</v>
      </c>
      <c r="C43" s="12"/>
      <c r="D43" s="11" t="s">
        <v>2</v>
      </c>
      <c r="E43" s="65">
        <f t="shared" si="11"/>
        <v>620</v>
      </c>
      <c r="F43" s="66">
        <f t="shared" si="11"/>
        <v>490</v>
      </c>
      <c r="G43" s="66">
        <f t="shared" si="11"/>
        <v>478.871</v>
      </c>
      <c r="H43" s="16">
        <f t="shared" si="0"/>
        <v>97.72877551020407</v>
      </c>
      <c r="I43" s="77">
        <f>SUM(N43,S43)</f>
        <v>573.455</v>
      </c>
      <c r="J43" s="112">
        <v>620</v>
      </c>
      <c r="K43" s="113">
        <v>490</v>
      </c>
      <c r="L43" s="66">
        <v>478.871</v>
      </c>
      <c r="M43" s="16">
        <f t="shared" si="1"/>
        <v>97.72877551020407</v>
      </c>
      <c r="N43" s="66">
        <v>573.455</v>
      </c>
      <c r="O43" s="65"/>
      <c r="P43" s="66"/>
      <c r="Q43" s="66"/>
      <c r="R43" s="16" t="e">
        <f t="shared" si="2"/>
        <v>#DIV/0!</v>
      </c>
      <c r="S43" s="66"/>
      <c r="T43" s="112">
        <v>195.6</v>
      </c>
      <c r="U43" s="113">
        <v>195.6</v>
      </c>
      <c r="V43" s="66">
        <v>193.078</v>
      </c>
      <c r="W43" s="16">
        <f t="shared" si="3"/>
        <v>98.71063394683027</v>
      </c>
      <c r="X43" s="77">
        <v>228.205</v>
      </c>
    </row>
    <row r="44" spans="1:24" s="9" customFormat="1" ht="9.75" customHeight="1">
      <c r="A44" s="11" t="s">
        <v>24</v>
      </c>
      <c r="B44" s="12" t="s">
        <v>28</v>
      </c>
      <c r="C44" s="12"/>
      <c r="D44" s="11" t="s">
        <v>2</v>
      </c>
      <c r="E44" s="65">
        <f>SUM(E6-E12)</f>
        <v>0</v>
      </c>
      <c r="F44" s="66">
        <f>SUM(F6-F12)</f>
        <v>0</v>
      </c>
      <c r="G44" s="66">
        <f>SUM(G6-G12)</f>
        <v>164.466000000004</v>
      </c>
      <c r="H44" s="16" t="e">
        <f t="shared" si="0"/>
        <v>#DIV/0!</v>
      </c>
      <c r="I44" s="77">
        <f>SUM(I6-I12)</f>
        <v>201.86599999999453</v>
      </c>
      <c r="J44" s="106">
        <f>SUM(J6-J12)</f>
        <v>0</v>
      </c>
      <c r="K44" s="107">
        <f>SUM(K6-K12)</f>
        <v>0</v>
      </c>
      <c r="L44" s="66">
        <f>SUM(L6-L12)</f>
        <v>164.46600000000035</v>
      </c>
      <c r="M44" s="16" t="e">
        <f t="shared" si="1"/>
        <v>#DIV/0!</v>
      </c>
      <c r="N44" s="66">
        <f>SUM(N6-N12)</f>
        <v>201.86599999999999</v>
      </c>
      <c r="O44" s="65">
        <f>SUM(O6-O12)</f>
        <v>0</v>
      </c>
      <c r="P44" s="66">
        <f>SUM(P6-P12)</f>
        <v>-3.637978807091713E-12</v>
      </c>
      <c r="Q44" s="66">
        <f>SUM(Q6-Q12)</f>
        <v>-3.637978807091713E-12</v>
      </c>
      <c r="R44" s="16">
        <f t="shared" si="2"/>
        <v>100</v>
      </c>
      <c r="S44" s="66">
        <f>SUM(S6-S12)</f>
        <v>-3.637978807091713E-12</v>
      </c>
      <c r="T44" s="106">
        <f>SUM(T6-T12)</f>
        <v>73.40000000000009</v>
      </c>
      <c r="U44" s="107">
        <f>SUM(U6-U12)</f>
        <v>72.40000000000009</v>
      </c>
      <c r="V44" s="66">
        <f>SUM(V6-V12)</f>
        <v>175.24699999999984</v>
      </c>
      <c r="W44" s="16">
        <f t="shared" si="3"/>
        <v>242.0538674033144</v>
      </c>
      <c r="X44" s="77">
        <f>SUM(X6-X12)</f>
        <v>154.0920000000001</v>
      </c>
    </row>
    <row r="45" spans="1:24" s="31" customFormat="1" ht="9.75" customHeight="1">
      <c r="A45" s="27" t="s">
        <v>25</v>
      </c>
      <c r="B45" s="28" t="s">
        <v>29</v>
      </c>
      <c r="C45" s="28"/>
      <c r="D45" s="27" t="s">
        <v>30</v>
      </c>
      <c r="E45" s="29">
        <v>16700</v>
      </c>
      <c r="F45" s="30">
        <v>17900</v>
      </c>
      <c r="G45" s="30">
        <v>18333</v>
      </c>
      <c r="H45" s="30">
        <f t="shared" si="0"/>
        <v>102.41899441340783</v>
      </c>
      <c r="I45" s="30">
        <v>16247</v>
      </c>
      <c r="J45" s="9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6"/>
    </row>
    <row r="46" spans="1:24" s="31" customFormat="1" ht="9.75" customHeight="1">
      <c r="A46" s="32" t="s">
        <v>26</v>
      </c>
      <c r="B46" s="33" t="s">
        <v>77</v>
      </c>
      <c r="C46" s="33"/>
      <c r="D46" s="32" t="s">
        <v>31</v>
      </c>
      <c r="E46" s="34">
        <v>70</v>
      </c>
      <c r="F46" s="35">
        <v>69</v>
      </c>
      <c r="G46" s="35">
        <v>67.24</v>
      </c>
      <c r="H46" s="35">
        <f t="shared" si="0"/>
        <v>97.44927536231883</v>
      </c>
      <c r="I46" s="35">
        <v>68.54</v>
      </c>
      <c r="J46" s="96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6"/>
    </row>
    <row r="47" spans="1:24" s="31" customFormat="1" ht="9.75" customHeight="1">
      <c r="A47" s="36" t="s">
        <v>27</v>
      </c>
      <c r="B47" s="37" t="s">
        <v>32</v>
      </c>
      <c r="C47" s="37"/>
      <c r="D47" s="36" t="s">
        <v>31</v>
      </c>
      <c r="E47" s="38">
        <v>77</v>
      </c>
      <c r="F47" s="39">
        <v>74</v>
      </c>
      <c r="G47" s="39">
        <v>72</v>
      </c>
      <c r="H47" s="39">
        <f t="shared" si="0"/>
        <v>97.2972972972973</v>
      </c>
      <c r="I47" s="39">
        <v>74</v>
      </c>
      <c r="J47" s="9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8"/>
    </row>
  </sheetData>
  <mergeCells count="20">
    <mergeCell ref="J4:J5"/>
    <mergeCell ref="K4:M4"/>
    <mergeCell ref="N4:N5"/>
    <mergeCell ref="A3:A5"/>
    <mergeCell ref="B3:C5"/>
    <mergeCell ref="D3:D5"/>
    <mergeCell ref="E4:E5"/>
    <mergeCell ref="E3:I3"/>
    <mergeCell ref="F4:H4"/>
    <mergeCell ref="I4:I5"/>
    <mergeCell ref="A1:X1"/>
    <mergeCell ref="T4:T5"/>
    <mergeCell ref="U4:W4"/>
    <mergeCell ref="X4:X5"/>
    <mergeCell ref="T3:X3"/>
    <mergeCell ref="O4:O5"/>
    <mergeCell ref="P4:R4"/>
    <mergeCell ref="S4:S5"/>
    <mergeCell ref="O3:S3"/>
    <mergeCell ref="J3:N3"/>
  </mergeCells>
  <printOptions horizontalCentered="1" verticalCentered="1"/>
  <pageMargins left="0.5905511811023623" right="0.5905511811023623" top="0.7874015748031497" bottom="0.7874015748031497" header="0.5118110236220472" footer="0.5118110236220472"/>
  <pageSetup firstPageNumber="97" useFirstPageNumber="1" horizontalDpi="300" verticalDpi="300" orientation="landscape" paperSize="9" r:id="rId1"/>
  <headerFooter alignWithMargins="0">
    <oddHeader>&amp;C&amp;"Times New Roman,Tučné"&amp;8&amp;UFinanční a hmotné ukazatele příspěvkových organizací zřízených městem Prostějovem pro rok 2006</oddHeader>
    <oddFooter>&amp;C&amp;8Stránka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111111311111111">
    <tabColor indexed="14"/>
  </sheetPr>
  <dimension ref="A1:X47"/>
  <sheetViews>
    <sheetView zoomScale="120" zoomScaleNormal="120" workbookViewId="0" topLeftCell="A1">
      <selection activeCell="J31" sqref="J31"/>
    </sheetView>
  </sheetViews>
  <sheetFormatPr defaultColWidth="10" defaultRowHeight="8.25"/>
  <cols>
    <col min="1" max="1" width="5.5" style="2" customWidth="1"/>
    <col min="2" max="2" width="6.5" style="0" customWidth="1"/>
    <col min="3" max="3" width="29.25" style="0" bestFit="1" customWidth="1"/>
    <col min="4" max="4" width="8.5" style="0" customWidth="1"/>
    <col min="5" max="7" width="11" style="0" customWidth="1"/>
    <col min="8" max="8" width="8.75" style="0" customWidth="1"/>
    <col min="9" max="12" width="11" style="0" customWidth="1"/>
    <col min="13" max="13" width="8.75" style="0" customWidth="1"/>
    <col min="14" max="17" width="11" style="0" customWidth="1"/>
    <col min="18" max="18" width="8.75" style="0" customWidth="1"/>
    <col min="19" max="22" width="11" style="0" customWidth="1"/>
    <col min="23" max="23" width="8.75" style="0" customWidth="1"/>
    <col min="24" max="24" width="11" style="0" customWidth="1"/>
    <col min="25" max="16384" width="6.5" style="0" customWidth="1"/>
  </cols>
  <sheetData>
    <row r="1" spans="1:24" s="49" customFormat="1" ht="15.75">
      <c r="A1" s="198" t="s">
        <v>89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3" spans="1:24" s="41" customFormat="1" ht="9.75" customHeight="1">
      <c r="A3" s="201" t="s">
        <v>94</v>
      </c>
      <c r="B3" s="204" t="s">
        <v>92</v>
      </c>
      <c r="C3" s="205"/>
      <c r="D3" s="201" t="s">
        <v>93</v>
      </c>
      <c r="E3" s="200" t="s">
        <v>79</v>
      </c>
      <c r="F3" s="200"/>
      <c r="G3" s="200"/>
      <c r="H3" s="200"/>
      <c r="I3" s="200"/>
      <c r="J3" s="200" t="s">
        <v>87</v>
      </c>
      <c r="K3" s="200"/>
      <c r="L3" s="200"/>
      <c r="M3" s="200"/>
      <c r="N3" s="200"/>
      <c r="O3" s="200" t="s">
        <v>88</v>
      </c>
      <c r="P3" s="200"/>
      <c r="Q3" s="200"/>
      <c r="R3" s="200"/>
      <c r="S3" s="200"/>
      <c r="T3" s="200" t="s">
        <v>86</v>
      </c>
      <c r="U3" s="200"/>
      <c r="V3" s="200"/>
      <c r="W3" s="200"/>
      <c r="X3" s="200"/>
    </row>
    <row r="4" spans="1:24" s="41" customFormat="1" ht="9.75" customHeight="1">
      <c r="A4" s="202"/>
      <c r="B4" s="206"/>
      <c r="C4" s="206"/>
      <c r="D4" s="202"/>
      <c r="E4" s="199" t="s">
        <v>91</v>
      </c>
      <c r="F4" s="200" t="s">
        <v>107</v>
      </c>
      <c r="G4" s="200"/>
      <c r="H4" s="200"/>
      <c r="I4" s="199" t="s">
        <v>108</v>
      </c>
      <c r="J4" s="199" t="s">
        <v>91</v>
      </c>
      <c r="K4" s="200" t="s">
        <v>107</v>
      </c>
      <c r="L4" s="200"/>
      <c r="M4" s="200"/>
      <c r="N4" s="199" t="s">
        <v>108</v>
      </c>
      <c r="O4" s="199" t="s">
        <v>91</v>
      </c>
      <c r="P4" s="200" t="s">
        <v>107</v>
      </c>
      <c r="Q4" s="200"/>
      <c r="R4" s="200"/>
      <c r="S4" s="199" t="s">
        <v>108</v>
      </c>
      <c r="T4" s="199" t="s">
        <v>91</v>
      </c>
      <c r="U4" s="200" t="s">
        <v>107</v>
      </c>
      <c r="V4" s="200"/>
      <c r="W4" s="200"/>
      <c r="X4" s="199" t="s">
        <v>108</v>
      </c>
    </row>
    <row r="5" spans="1:24" s="41" customFormat="1" ht="9.75" customHeight="1">
      <c r="A5" s="203"/>
      <c r="B5" s="207"/>
      <c r="C5" s="207"/>
      <c r="D5" s="203"/>
      <c r="E5" s="200"/>
      <c r="F5" s="40" t="s">
        <v>80</v>
      </c>
      <c r="G5" s="40" t="s">
        <v>81</v>
      </c>
      <c r="H5" s="40" t="s">
        <v>82</v>
      </c>
      <c r="I5" s="200"/>
      <c r="J5" s="200"/>
      <c r="K5" s="40" t="s">
        <v>80</v>
      </c>
      <c r="L5" s="40" t="s">
        <v>81</v>
      </c>
      <c r="M5" s="40" t="s">
        <v>82</v>
      </c>
      <c r="N5" s="200"/>
      <c r="O5" s="200"/>
      <c r="P5" s="40" t="s">
        <v>80</v>
      </c>
      <c r="Q5" s="40" t="s">
        <v>81</v>
      </c>
      <c r="R5" s="40" t="s">
        <v>82</v>
      </c>
      <c r="S5" s="200"/>
      <c r="T5" s="200"/>
      <c r="U5" s="40" t="s">
        <v>80</v>
      </c>
      <c r="V5" s="40" t="s">
        <v>81</v>
      </c>
      <c r="W5" s="40" t="s">
        <v>82</v>
      </c>
      <c r="X5" s="200"/>
    </row>
    <row r="6" spans="1:24" s="19" customFormat="1" ht="9.75" customHeight="1">
      <c r="A6" s="11" t="s">
        <v>0</v>
      </c>
      <c r="B6" s="12" t="s">
        <v>1</v>
      </c>
      <c r="C6" s="12"/>
      <c r="D6" s="11" t="s">
        <v>2</v>
      </c>
      <c r="E6" s="65">
        <f>SUM(E7,E10)</f>
        <v>18170.4</v>
      </c>
      <c r="F6" s="66">
        <f>SUM(F7,F10)</f>
        <v>18478.772</v>
      </c>
      <c r="G6" s="66">
        <f>SUM(G7,G10)</f>
        <v>18591.462</v>
      </c>
      <c r="H6" s="16">
        <f aca="true" t="shared" si="0" ref="H6:H47">G6/F6*100</f>
        <v>100.6098348959552</v>
      </c>
      <c r="I6" s="77">
        <f>SUM(I7,I10)</f>
        <v>17929.447</v>
      </c>
      <c r="J6" s="106">
        <f>SUM(J7,J10)</f>
        <v>6681</v>
      </c>
      <c r="K6" s="107">
        <f>SUM(K7,K10)</f>
        <v>6274.652</v>
      </c>
      <c r="L6" s="66">
        <f>SUM(L7,L10)</f>
        <v>6387.342</v>
      </c>
      <c r="M6" s="16">
        <f aca="true" t="shared" si="1" ref="M6:M44">L6/K6*100</f>
        <v>101.79595617414319</v>
      </c>
      <c r="N6" s="66">
        <f>SUM(N7,N10)</f>
        <v>6328.35</v>
      </c>
      <c r="O6" s="65">
        <f>SUM(O7,O10)</f>
        <v>11489.4</v>
      </c>
      <c r="P6" s="66">
        <f>SUM(P7,P10)</f>
        <v>12204.12</v>
      </c>
      <c r="Q6" s="66">
        <f>SUM(Q7,Q10)</f>
        <v>12204.12</v>
      </c>
      <c r="R6" s="16">
        <f aca="true" t="shared" si="2" ref="R6:R44">Q6/P6*100</f>
        <v>100</v>
      </c>
      <c r="S6" s="66">
        <f>SUM(S7,S10)</f>
        <v>11601.097</v>
      </c>
      <c r="T6" s="65">
        <f>SUM(T7,T10)</f>
        <v>0</v>
      </c>
      <c r="U6" s="66">
        <f>SUM(U7,U10)</f>
        <v>0</v>
      </c>
      <c r="V6" s="66">
        <f>SUM(V7,V10)</f>
        <v>0</v>
      </c>
      <c r="W6" s="16" t="e">
        <f aca="true" t="shared" si="3" ref="W6:W44">V6/U6*100</f>
        <v>#DIV/0!</v>
      </c>
      <c r="X6" s="77">
        <f>SUM(X7,X10)</f>
        <v>0</v>
      </c>
    </row>
    <row r="7" spans="1:24" s="19" customFormat="1" ht="9.75" customHeight="1">
      <c r="A7" s="11" t="s">
        <v>3</v>
      </c>
      <c r="B7" s="12" t="s">
        <v>76</v>
      </c>
      <c r="C7" s="12"/>
      <c r="D7" s="11" t="s">
        <v>2</v>
      </c>
      <c r="E7" s="65">
        <f>SUM(E8,E9)</f>
        <v>3127</v>
      </c>
      <c r="F7" s="66">
        <f>SUM(F8,F9)</f>
        <v>2180.652</v>
      </c>
      <c r="G7" s="66">
        <f>SUM(G8,G9)</f>
        <v>2293.3419999999996</v>
      </c>
      <c r="H7" s="16">
        <f t="shared" si="0"/>
        <v>105.16772047992984</v>
      </c>
      <c r="I7" s="77">
        <f>SUM(I8,I9)</f>
        <v>2705.35</v>
      </c>
      <c r="J7" s="102">
        <f>SUM(J8,J9)</f>
        <v>3127</v>
      </c>
      <c r="K7" s="123">
        <f>SUM(K8,K9)</f>
        <v>2180.652</v>
      </c>
      <c r="L7" s="66">
        <f>SUM(L8,L9)</f>
        <v>2293.3419999999996</v>
      </c>
      <c r="M7" s="16">
        <f t="shared" si="1"/>
        <v>105.16772047992984</v>
      </c>
      <c r="N7" s="66">
        <f>SUM(N8,N9)</f>
        <v>2705.35</v>
      </c>
      <c r="O7" s="65">
        <f>SUM(O8,O9)</f>
        <v>0</v>
      </c>
      <c r="P7" s="66">
        <f>SUM(P8,P9)</f>
        <v>0</v>
      </c>
      <c r="Q7" s="66">
        <f>SUM(Q8,Q9)</f>
        <v>0</v>
      </c>
      <c r="R7" s="16" t="e">
        <f t="shared" si="2"/>
        <v>#DIV/0!</v>
      </c>
      <c r="S7" s="66">
        <f>SUM(S8,S9)</f>
        <v>0</v>
      </c>
      <c r="T7" s="65">
        <f>SUM(T8,T9)</f>
        <v>0</v>
      </c>
      <c r="U7" s="66">
        <f>SUM(U8,U9)</f>
        <v>0</v>
      </c>
      <c r="V7" s="66">
        <f>SUM(V8,V9)</f>
        <v>0</v>
      </c>
      <c r="W7" s="16" t="e">
        <f t="shared" si="3"/>
        <v>#DIV/0!</v>
      </c>
      <c r="X7" s="77">
        <f>SUM(X8,X9)</f>
        <v>0</v>
      </c>
    </row>
    <row r="8" spans="1:24" ht="9.75" customHeight="1">
      <c r="A8" s="21" t="s">
        <v>64</v>
      </c>
      <c r="B8" s="4" t="s">
        <v>5</v>
      </c>
      <c r="C8" s="4"/>
      <c r="D8" s="21" t="s">
        <v>2</v>
      </c>
      <c r="E8" s="83">
        <f aca="true" t="shared" si="4" ref="E8:G11">SUM(J8,O8)</f>
        <v>3126</v>
      </c>
      <c r="F8" s="84">
        <f t="shared" si="4"/>
        <v>2010.272</v>
      </c>
      <c r="G8" s="84">
        <f t="shared" si="4"/>
        <v>2121.142</v>
      </c>
      <c r="H8" s="10">
        <f t="shared" si="0"/>
        <v>105.51517406599704</v>
      </c>
      <c r="I8" s="91">
        <f>SUM(N8,S8)</f>
        <v>2247.509</v>
      </c>
      <c r="J8" s="122">
        <v>3126</v>
      </c>
      <c r="K8" s="124">
        <v>2010.272</v>
      </c>
      <c r="L8" s="84">
        <v>2121.142</v>
      </c>
      <c r="M8" s="10">
        <f t="shared" si="1"/>
        <v>105.51517406599704</v>
      </c>
      <c r="N8" s="84">
        <v>2247.509</v>
      </c>
      <c r="O8" s="83"/>
      <c r="P8" s="84"/>
      <c r="Q8" s="84"/>
      <c r="R8" s="10" t="e">
        <f t="shared" si="2"/>
        <v>#DIV/0!</v>
      </c>
      <c r="S8" s="84"/>
      <c r="T8" s="83"/>
      <c r="U8" s="84"/>
      <c r="V8" s="84"/>
      <c r="W8" s="10" t="e">
        <f t="shared" si="3"/>
        <v>#DIV/0!</v>
      </c>
      <c r="X8" s="91"/>
    </row>
    <row r="9" spans="1:24" ht="9.75" customHeight="1">
      <c r="A9" s="22" t="s">
        <v>65</v>
      </c>
      <c r="B9" s="13" t="s">
        <v>7</v>
      </c>
      <c r="C9" s="13"/>
      <c r="D9" s="22" t="s">
        <v>2</v>
      </c>
      <c r="E9" s="85">
        <f t="shared" si="4"/>
        <v>1</v>
      </c>
      <c r="F9" s="86">
        <f t="shared" si="4"/>
        <v>170.38</v>
      </c>
      <c r="G9" s="86">
        <f t="shared" si="4"/>
        <v>172.2</v>
      </c>
      <c r="H9" s="6">
        <f t="shared" si="0"/>
        <v>101.06820049301561</v>
      </c>
      <c r="I9" s="92">
        <f>SUM(N9,S9)</f>
        <v>457.841</v>
      </c>
      <c r="J9" s="108">
        <v>1</v>
      </c>
      <c r="K9" s="109">
        <v>170.38</v>
      </c>
      <c r="L9" s="86">
        <v>172.2</v>
      </c>
      <c r="M9" s="6">
        <f t="shared" si="1"/>
        <v>101.06820049301561</v>
      </c>
      <c r="N9" s="86">
        <v>457.841</v>
      </c>
      <c r="O9" s="85"/>
      <c r="P9" s="86"/>
      <c r="Q9" s="86"/>
      <c r="R9" s="6" t="e">
        <f t="shared" si="2"/>
        <v>#DIV/0!</v>
      </c>
      <c r="S9" s="86"/>
      <c r="T9" s="85"/>
      <c r="U9" s="86"/>
      <c r="V9" s="86"/>
      <c r="W9" s="6" t="e">
        <f t="shared" si="3"/>
        <v>#DIV/0!</v>
      </c>
      <c r="X9" s="92"/>
    </row>
    <row r="10" spans="1:24" s="9" customFormat="1" ht="9.75" customHeight="1">
      <c r="A10" s="11" t="s">
        <v>4</v>
      </c>
      <c r="B10" s="18" t="s">
        <v>9</v>
      </c>
      <c r="C10" s="17"/>
      <c r="D10" s="11" t="s">
        <v>2</v>
      </c>
      <c r="E10" s="65">
        <f t="shared" si="4"/>
        <v>15043.4</v>
      </c>
      <c r="F10" s="66">
        <f t="shared" si="4"/>
        <v>16298.12</v>
      </c>
      <c r="G10" s="66">
        <f t="shared" si="4"/>
        <v>16298.12</v>
      </c>
      <c r="H10" s="16">
        <f t="shared" si="0"/>
        <v>100</v>
      </c>
      <c r="I10" s="77">
        <f>SUM(N10,S10)</f>
        <v>15224.097</v>
      </c>
      <c r="J10" s="110">
        <v>3554</v>
      </c>
      <c r="K10" s="111">
        <v>4094</v>
      </c>
      <c r="L10" s="66">
        <v>4094</v>
      </c>
      <c r="M10" s="16">
        <f t="shared" si="1"/>
        <v>100</v>
      </c>
      <c r="N10" s="66">
        <v>3623</v>
      </c>
      <c r="O10" s="65">
        <v>11489.4</v>
      </c>
      <c r="P10" s="66">
        <v>12204.12</v>
      </c>
      <c r="Q10" s="66">
        <v>12204.12</v>
      </c>
      <c r="R10" s="16">
        <f t="shared" si="2"/>
        <v>100</v>
      </c>
      <c r="S10" s="66">
        <v>11601.097</v>
      </c>
      <c r="T10" s="65"/>
      <c r="U10" s="66"/>
      <c r="V10" s="66"/>
      <c r="W10" s="16" t="e">
        <f t="shared" si="3"/>
        <v>#DIV/0!</v>
      </c>
      <c r="X10" s="77"/>
    </row>
    <row r="11" spans="1:24" s="9" customFormat="1" ht="9.75" customHeight="1">
      <c r="A11" s="11" t="s">
        <v>6</v>
      </c>
      <c r="B11" s="18" t="s">
        <v>11</v>
      </c>
      <c r="C11" s="17"/>
      <c r="D11" s="11" t="s">
        <v>2</v>
      </c>
      <c r="E11" s="65">
        <f t="shared" si="4"/>
        <v>0</v>
      </c>
      <c r="F11" s="66">
        <f t="shared" si="4"/>
        <v>0</v>
      </c>
      <c r="G11" s="66">
        <f t="shared" si="4"/>
        <v>0</v>
      </c>
      <c r="H11" s="16" t="e">
        <f t="shared" si="0"/>
        <v>#DIV/0!</v>
      </c>
      <c r="I11" s="77">
        <f>SUM(N11,S11)</f>
        <v>0</v>
      </c>
      <c r="J11" s="112"/>
      <c r="K11" s="113"/>
      <c r="L11" s="66"/>
      <c r="M11" s="16" t="e">
        <f t="shared" si="1"/>
        <v>#DIV/0!</v>
      </c>
      <c r="N11" s="66"/>
      <c r="O11" s="65"/>
      <c r="P11" s="66"/>
      <c r="Q11" s="66"/>
      <c r="R11" s="16" t="e">
        <f t="shared" si="2"/>
        <v>#DIV/0!</v>
      </c>
      <c r="S11" s="66"/>
      <c r="T11" s="65"/>
      <c r="U11" s="66"/>
      <c r="V11" s="66"/>
      <c r="W11" s="16" t="e">
        <f t="shared" si="3"/>
        <v>#DIV/0!</v>
      </c>
      <c r="X11" s="77"/>
    </row>
    <row r="12" spans="1:24" s="9" customFormat="1" ht="9.75" customHeight="1">
      <c r="A12" s="11" t="s">
        <v>8</v>
      </c>
      <c r="B12" s="18" t="s">
        <v>13</v>
      </c>
      <c r="C12" s="17"/>
      <c r="D12" s="11" t="s">
        <v>2</v>
      </c>
      <c r="E12" s="65">
        <f>SUM(E13,E17,E23,E27,E31,E32,E36,E37,E38,E39,E40,E43)</f>
        <v>18170.399999999998</v>
      </c>
      <c r="F12" s="66">
        <f>SUM(F13,F17,F23,F27,F31,F32,F36,F37,F38,F39,F40,F43)</f>
        <v>18478.772</v>
      </c>
      <c r="G12" s="66">
        <f>SUM(G13,G17,G23,G27,G31,G32,G36,G37,G38,G39,G40,G43)</f>
        <v>18149.689000000002</v>
      </c>
      <c r="H12" s="16">
        <f t="shared" si="0"/>
        <v>98.2191294962674</v>
      </c>
      <c r="I12" s="77">
        <f>SUM(I13,I17,I23,I27,I31,I32,I36,I37,I38,I39,I40,I43)</f>
        <v>17504.340999999997</v>
      </c>
      <c r="J12" s="106">
        <f>SUM(J13,J17,J23,J27,J31,J32,J36,J37,J38,J39,J40,J43)</f>
        <v>6681</v>
      </c>
      <c r="K12" s="107">
        <f>SUM(K13,K17,K23,K27,K31,K32,K36,K37,K38,K39,K40,K43)</f>
        <v>6274.651999999998</v>
      </c>
      <c r="L12" s="66">
        <f>SUM(L13,L17,L23,L27,L31,L32,L36,L37,L38,L39,L40,L43)</f>
        <v>5945.5689999999995</v>
      </c>
      <c r="M12" s="16">
        <f t="shared" si="1"/>
        <v>94.755358544187</v>
      </c>
      <c r="N12" s="66">
        <f>SUM(N13,N17,N23,N27,N31,N32,N36,N37,N38,N39,N40,N43)</f>
        <v>5903.244000000001</v>
      </c>
      <c r="O12" s="65">
        <f>SUM(O13,O17,O23,O27,O31,O32,O36,O37,O38,O39,O40,O43)</f>
        <v>11489.399999999998</v>
      </c>
      <c r="P12" s="66">
        <f>SUM(P13,P17,P23,P27,P31,P32,P36,P37,P38,P39,P40,P43)</f>
        <v>12204.119999999999</v>
      </c>
      <c r="Q12" s="66">
        <f>SUM(Q13,Q17,Q23,Q27,Q31,Q32,Q36,Q37,Q38,Q39,Q40,Q43)</f>
        <v>12204.119999999999</v>
      </c>
      <c r="R12" s="16">
        <f t="shared" si="2"/>
        <v>100</v>
      </c>
      <c r="S12" s="66">
        <f>SUM(S13,S17,S23,S27,S31,S32,S36,S37,S38,S39,S40,S43)</f>
        <v>11601.097</v>
      </c>
      <c r="T12" s="65">
        <f>SUM(T13,T17,T23,T27,T31,T32,T36,T37,T38,T39,T40,T43)</f>
        <v>0</v>
      </c>
      <c r="U12" s="66">
        <f>SUM(U13,U17,U23,U27,U31,U32,U36,U37,U38,U39,U40,U43)</f>
        <v>0</v>
      </c>
      <c r="V12" s="66">
        <f>SUM(V13,V17,V23,V27,V31,V32,V36,V37,V38,V39,V40,V43)</f>
        <v>0</v>
      </c>
      <c r="W12" s="16" t="e">
        <f t="shared" si="3"/>
        <v>#DIV/0!</v>
      </c>
      <c r="X12" s="77">
        <f>SUM(X13,X17,X23,X27,X31,X32,X36,X37,X38,X39,X40,X43)</f>
        <v>0</v>
      </c>
    </row>
    <row r="13" spans="1:24" s="9" customFormat="1" ht="9.75" customHeight="1">
      <c r="A13" s="15" t="s">
        <v>10</v>
      </c>
      <c r="B13" s="20" t="s">
        <v>33</v>
      </c>
      <c r="C13" s="25"/>
      <c r="D13" s="15" t="s">
        <v>2</v>
      </c>
      <c r="E13" s="71">
        <f>SUM(E14:E16)</f>
        <v>3758</v>
      </c>
      <c r="F13" s="72">
        <f>SUM(F14:F16)</f>
        <v>2798.8289999999997</v>
      </c>
      <c r="G13" s="72">
        <f>SUM(G14:G16)</f>
        <v>2794.915</v>
      </c>
      <c r="H13" s="8">
        <f t="shared" si="0"/>
        <v>99.86015580087243</v>
      </c>
      <c r="I13" s="80">
        <f>SUM(I14:I16)</f>
        <v>2916.455</v>
      </c>
      <c r="J13" s="114">
        <f>SUM(J14:J16)</f>
        <v>3538</v>
      </c>
      <c r="K13" s="115">
        <f>SUM(K14:K16)</f>
        <v>2422.4249999999997</v>
      </c>
      <c r="L13" s="72">
        <f>SUM(L14:L16)</f>
        <v>2418.511</v>
      </c>
      <c r="M13" s="8">
        <f t="shared" si="1"/>
        <v>99.83842637026947</v>
      </c>
      <c r="N13" s="72">
        <f>SUM(N14:N16)</f>
        <v>2697.148</v>
      </c>
      <c r="O13" s="71">
        <f>SUM(O14:O16)</f>
        <v>220</v>
      </c>
      <c r="P13" s="72">
        <f>SUM(P14:P16)</f>
        <v>376.404</v>
      </c>
      <c r="Q13" s="72">
        <f>SUM(Q14:Q16)</f>
        <v>376.404</v>
      </c>
      <c r="R13" s="8">
        <f t="shared" si="2"/>
        <v>100</v>
      </c>
      <c r="S13" s="72">
        <f>SUM(S14:S16)</f>
        <v>219.307</v>
      </c>
      <c r="T13" s="71">
        <f>SUM(T14:T16)</f>
        <v>0</v>
      </c>
      <c r="U13" s="72">
        <f>SUM(U14:U16)</f>
        <v>0</v>
      </c>
      <c r="V13" s="72">
        <f>SUM(V14:V16)</f>
        <v>0</v>
      </c>
      <c r="W13" s="8" t="e">
        <f t="shared" si="3"/>
        <v>#DIV/0!</v>
      </c>
      <c r="X13" s="80">
        <f>SUM(X14:X16)</f>
        <v>0</v>
      </c>
    </row>
    <row r="14" spans="1:24" ht="9.75" customHeight="1">
      <c r="A14" s="21" t="s">
        <v>66</v>
      </c>
      <c r="B14" s="4" t="s">
        <v>34</v>
      </c>
      <c r="C14" s="4" t="s">
        <v>35</v>
      </c>
      <c r="D14" s="21" t="s">
        <v>2</v>
      </c>
      <c r="E14" s="83">
        <f aca="true" t="shared" si="5" ref="E14:G16">SUM(J14,O14)</f>
        <v>69.5</v>
      </c>
      <c r="F14" s="84">
        <f t="shared" si="5"/>
        <v>69.5</v>
      </c>
      <c r="G14" s="84">
        <f t="shared" si="5"/>
        <v>68.608</v>
      </c>
      <c r="H14" s="10">
        <f t="shared" si="0"/>
        <v>98.71654676258993</v>
      </c>
      <c r="I14" s="91">
        <f>SUM(N14,S14)</f>
        <v>134.836</v>
      </c>
      <c r="J14" s="108">
        <v>69.5</v>
      </c>
      <c r="K14" s="109">
        <v>69.5</v>
      </c>
      <c r="L14" s="84">
        <v>68.608</v>
      </c>
      <c r="M14" s="10">
        <f t="shared" si="1"/>
        <v>98.71654676258993</v>
      </c>
      <c r="N14" s="84">
        <v>134.836</v>
      </c>
      <c r="O14" s="83"/>
      <c r="P14" s="84"/>
      <c r="Q14" s="84"/>
      <c r="R14" s="10" t="e">
        <f t="shared" si="2"/>
        <v>#DIV/0!</v>
      </c>
      <c r="S14" s="84"/>
      <c r="T14" s="83"/>
      <c r="U14" s="84"/>
      <c r="V14" s="84"/>
      <c r="W14" s="10" t="e">
        <f t="shared" si="3"/>
        <v>#DIV/0!</v>
      </c>
      <c r="X14" s="91"/>
    </row>
    <row r="15" spans="1:24" ht="9.75" customHeight="1">
      <c r="A15" s="23" t="s">
        <v>67</v>
      </c>
      <c r="B15" s="5"/>
      <c r="C15" s="5" t="s">
        <v>38</v>
      </c>
      <c r="D15" s="23" t="s">
        <v>2</v>
      </c>
      <c r="E15" s="87">
        <f t="shared" si="5"/>
        <v>118.6</v>
      </c>
      <c r="F15" s="88">
        <f t="shared" si="5"/>
        <v>118.6</v>
      </c>
      <c r="G15" s="88">
        <f t="shared" si="5"/>
        <v>115.578</v>
      </c>
      <c r="H15" s="3">
        <f t="shared" si="0"/>
        <v>97.45193929173693</v>
      </c>
      <c r="I15" s="93">
        <f>SUM(N15,S15)</f>
        <v>142.59</v>
      </c>
      <c r="J15" s="108">
        <v>118.6</v>
      </c>
      <c r="K15" s="109">
        <v>118.6</v>
      </c>
      <c r="L15" s="88">
        <v>115.578</v>
      </c>
      <c r="M15" s="3">
        <f t="shared" si="1"/>
        <v>97.45193929173693</v>
      </c>
      <c r="N15" s="88">
        <v>142.59</v>
      </c>
      <c r="O15" s="87"/>
      <c r="P15" s="88"/>
      <c r="Q15" s="88"/>
      <c r="R15" s="3" t="e">
        <f t="shared" si="2"/>
        <v>#DIV/0!</v>
      </c>
      <c r="S15" s="88"/>
      <c r="T15" s="87"/>
      <c r="U15" s="88"/>
      <c r="V15" s="88"/>
      <c r="W15" s="3" t="e">
        <f t="shared" si="3"/>
        <v>#DIV/0!</v>
      </c>
      <c r="X15" s="93"/>
    </row>
    <row r="16" spans="1:24" ht="9.75" customHeight="1">
      <c r="A16" s="24" t="s">
        <v>68</v>
      </c>
      <c r="B16" s="14"/>
      <c r="C16" s="14" t="s">
        <v>39</v>
      </c>
      <c r="D16" s="24" t="s">
        <v>2</v>
      </c>
      <c r="E16" s="89">
        <f t="shared" si="5"/>
        <v>3569.9</v>
      </c>
      <c r="F16" s="90">
        <f t="shared" si="5"/>
        <v>2610.729</v>
      </c>
      <c r="G16" s="90">
        <f t="shared" si="5"/>
        <v>2610.729</v>
      </c>
      <c r="H16" s="7">
        <f t="shared" si="0"/>
        <v>100</v>
      </c>
      <c r="I16" s="94">
        <f>SUM(N16,S16)</f>
        <v>2639.029</v>
      </c>
      <c r="J16" s="116">
        <v>3349.9</v>
      </c>
      <c r="K16" s="117">
        <v>2234.325</v>
      </c>
      <c r="L16" s="90">
        <v>2234.325</v>
      </c>
      <c r="M16" s="7">
        <f t="shared" si="1"/>
        <v>100</v>
      </c>
      <c r="N16" s="90">
        <v>2419.722</v>
      </c>
      <c r="O16" s="89">
        <v>220</v>
      </c>
      <c r="P16" s="90">
        <v>376.404</v>
      </c>
      <c r="Q16" s="90">
        <v>376.404</v>
      </c>
      <c r="R16" s="7">
        <f t="shared" si="2"/>
        <v>100</v>
      </c>
      <c r="S16" s="90">
        <v>219.307</v>
      </c>
      <c r="T16" s="89"/>
      <c r="U16" s="90"/>
      <c r="V16" s="90"/>
      <c r="W16" s="7" t="e">
        <f t="shared" si="3"/>
        <v>#DIV/0!</v>
      </c>
      <c r="X16" s="94"/>
    </row>
    <row r="17" spans="1:24" s="9" customFormat="1" ht="9.75" customHeight="1">
      <c r="A17" s="15" t="s">
        <v>12</v>
      </c>
      <c r="B17" s="26" t="s">
        <v>49</v>
      </c>
      <c r="C17" s="26"/>
      <c r="D17" s="15" t="s">
        <v>2</v>
      </c>
      <c r="E17" s="71">
        <f>SUM(E18:E22)</f>
        <v>1750</v>
      </c>
      <c r="F17" s="72">
        <f>SUM(F18:F22)</f>
        <v>2250</v>
      </c>
      <c r="G17" s="72">
        <f>SUM(G18:G22)</f>
        <v>2016.708</v>
      </c>
      <c r="H17" s="8">
        <f t="shared" si="0"/>
        <v>89.63146666666667</v>
      </c>
      <c r="I17" s="80">
        <f>SUM(I18:I22)</f>
        <v>1559.5969999999998</v>
      </c>
      <c r="J17" s="114">
        <f>SUM(J18:J22)</f>
        <v>1750</v>
      </c>
      <c r="K17" s="115">
        <f>SUM(K18:K22)</f>
        <v>2250</v>
      </c>
      <c r="L17" s="72">
        <f>SUM(L18:L22)</f>
        <v>2016.708</v>
      </c>
      <c r="M17" s="8">
        <f t="shared" si="1"/>
        <v>89.63146666666667</v>
      </c>
      <c r="N17" s="72">
        <f>SUM(N18:N22)</f>
        <v>1559.5969999999998</v>
      </c>
      <c r="O17" s="71">
        <f>SUM(O18:O22)</f>
        <v>0</v>
      </c>
      <c r="P17" s="72">
        <f>SUM(P18:P22)</f>
        <v>0</v>
      </c>
      <c r="Q17" s="72">
        <f>SUM(Q18:Q22)</f>
        <v>0</v>
      </c>
      <c r="R17" s="8" t="e">
        <f t="shared" si="2"/>
        <v>#DIV/0!</v>
      </c>
      <c r="S17" s="72">
        <f>SUM(S18:S22)</f>
        <v>0</v>
      </c>
      <c r="T17" s="71">
        <f>SUM(T18:T22)</f>
        <v>0</v>
      </c>
      <c r="U17" s="72">
        <f>SUM(U18:U22)</f>
        <v>0</v>
      </c>
      <c r="V17" s="72">
        <f>SUM(V18:V22)</f>
        <v>0</v>
      </c>
      <c r="W17" s="8" t="e">
        <f t="shared" si="3"/>
        <v>#DIV/0!</v>
      </c>
      <c r="X17" s="80">
        <f>SUM(X18:X22)</f>
        <v>0</v>
      </c>
    </row>
    <row r="18" spans="1:24" ht="9.75" customHeight="1">
      <c r="A18" s="23" t="s">
        <v>69</v>
      </c>
      <c r="B18" s="5" t="s">
        <v>34</v>
      </c>
      <c r="C18" s="5" t="s">
        <v>44</v>
      </c>
      <c r="D18" s="23" t="s">
        <v>2</v>
      </c>
      <c r="E18" s="87">
        <f aca="true" t="shared" si="6" ref="E18:G22">SUM(J18,O18)</f>
        <v>370</v>
      </c>
      <c r="F18" s="88">
        <f t="shared" si="6"/>
        <v>370</v>
      </c>
      <c r="G18" s="88">
        <f t="shared" si="6"/>
        <v>300.385</v>
      </c>
      <c r="H18" s="3">
        <f t="shared" si="0"/>
        <v>81.18513513513513</v>
      </c>
      <c r="I18" s="93">
        <f>SUM(N18,S18)</f>
        <v>341.69</v>
      </c>
      <c r="J18" s="108">
        <v>370</v>
      </c>
      <c r="K18" s="109">
        <v>370</v>
      </c>
      <c r="L18" s="88">
        <v>300.385</v>
      </c>
      <c r="M18" s="3">
        <f t="shared" si="1"/>
        <v>81.18513513513513</v>
      </c>
      <c r="N18" s="88">
        <v>341.69</v>
      </c>
      <c r="O18" s="87"/>
      <c r="P18" s="88"/>
      <c r="Q18" s="88"/>
      <c r="R18" s="3" t="e">
        <f t="shared" si="2"/>
        <v>#DIV/0!</v>
      </c>
      <c r="S18" s="88"/>
      <c r="T18" s="87"/>
      <c r="U18" s="88"/>
      <c r="V18" s="88"/>
      <c r="W18" s="3" t="e">
        <f t="shared" si="3"/>
        <v>#DIV/0!</v>
      </c>
      <c r="X18" s="93"/>
    </row>
    <row r="19" spans="1:24" ht="9.75" customHeight="1">
      <c r="A19" s="23" t="s">
        <v>70</v>
      </c>
      <c r="B19" s="5"/>
      <c r="C19" s="5" t="s">
        <v>45</v>
      </c>
      <c r="D19" s="23" t="s">
        <v>2</v>
      </c>
      <c r="E19" s="87">
        <f t="shared" si="6"/>
        <v>210</v>
      </c>
      <c r="F19" s="88">
        <f t="shared" si="6"/>
        <v>210</v>
      </c>
      <c r="G19" s="88">
        <f t="shared" si="6"/>
        <v>187.874</v>
      </c>
      <c r="H19" s="3">
        <f t="shared" si="0"/>
        <v>89.46380952380952</v>
      </c>
      <c r="I19" s="93">
        <f>SUM(N19,S19)</f>
        <v>154.614</v>
      </c>
      <c r="J19" s="108">
        <v>210</v>
      </c>
      <c r="K19" s="109">
        <v>210</v>
      </c>
      <c r="L19" s="88">
        <v>187.874</v>
      </c>
      <c r="M19" s="3">
        <f t="shared" si="1"/>
        <v>89.46380952380952</v>
      </c>
      <c r="N19" s="88">
        <v>154.614</v>
      </c>
      <c r="O19" s="87"/>
      <c r="P19" s="88"/>
      <c r="Q19" s="88"/>
      <c r="R19" s="3" t="e">
        <f t="shared" si="2"/>
        <v>#DIV/0!</v>
      </c>
      <c r="S19" s="88"/>
      <c r="T19" s="87"/>
      <c r="U19" s="88"/>
      <c r="V19" s="88"/>
      <c r="W19" s="3" t="e">
        <f t="shared" si="3"/>
        <v>#DIV/0!</v>
      </c>
      <c r="X19" s="93"/>
    </row>
    <row r="20" spans="1:24" ht="9.75" customHeight="1">
      <c r="A20" s="23" t="s">
        <v>71</v>
      </c>
      <c r="B20" s="5"/>
      <c r="C20" s="5" t="s">
        <v>46</v>
      </c>
      <c r="D20" s="23" t="s">
        <v>2</v>
      </c>
      <c r="E20" s="87">
        <f t="shared" si="6"/>
        <v>20</v>
      </c>
      <c r="F20" s="88">
        <f t="shared" si="6"/>
        <v>20</v>
      </c>
      <c r="G20" s="88">
        <f t="shared" si="6"/>
        <v>17.211</v>
      </c>
      <c r="H20" s="3">
        <f t="shared" si="0"/>
        <v>86.05499999999999</v>
      </c>
      <c r="I20" s="93">
        <f>SUM(N20,S20)</f>
        <v>15.597</v>
      </c>
      <c r="J20" s="108">
        <v>20</v>
      </c>
      <c r="K20" s="109">
        <v>20</v>
      </c>
      <c r="L20" s="88">
        <v>17.211</v>
      </c>
      <c r="M20" s="3">
        <f t="shared" si="1"/>
        <v>86.05499999999999</v>
      </c>
      <c r="N20" s="88">
        <v>15.597</v>
      </c>
      <c r="O20" s="87"/>
      <c r="P20" s="88"/>
      <c r="Q20" s="88"/>
      <c r="R20" s="3" t="e">
        <f t="shared" si="2"/>
        <v>#DIV/0!</v>
      </c>
      <c r="S20" s="88"/>
      <c r="T20" s="87"/>
      <c r="U20" s="88"/>
      <c r="V20" s="88"/>
      <c r="W20" s="3" t="e">
        <f t="shared" si="3"/>
        <v>#DIV/0!</v>
      </c>
      <c r="X20" s="93"/>
    </row>
    <row r="21" spans="1:24" ht="9.75" customHeight="1">
      <c r="A21" s="23" t="s">
        <v>72</v>
      </c>
      <c r="B21" s="5"/>
      <c r="C21" s="5" t="s">
        <v>47</v>
      </c>
      <c r="D21" s="23" t="s">
        <v>2</v>
      </c>
      <c r="E21" s="87">
        <f t="shared" si="6"/>
        <v>1150</v>
      </c>
      <c r="F21" s="88">
        <f t="shared" si="6"/>
        <v>1650</v>
      </c>
      <c r="G21" s="88">
        <f t="shared" si="6"/>
        <v>1511.238</v>
      </c>
      <c r="H21" s="3">
        <f t="shared" si="0"/>
        <v>91.59018181818183</v>
      </c>
      <c r="I21" s="93">
        <f>SUM(N21,S21)</f>
        <v>1047.696</v>
      </c>
      <c r="J21" s="108">
        <v>1150</v>
      </c>
      <c r="K21" s="109">
        <v>1650</v>
      </c>
      <c r="L21" s="88">
        <v>1511.238</v>
      </c>
      <c r="M21" s="3">
        <f t="shared" si="1"/>
        <v>91.59018181818183</v>
      </c>
      <c r="N21" s="88">
        <v>1047.696</v>
      </c>
      <c r="O21" s="87"/>
      <c r="P21" s="88"/>
      <c r="Q21" s="88"/>
      <c r="R21" s="3" t="e">
        <f t="shared" si="2"/>
        <v>#DIV/0!</v>
      </c>
      <c r="S21" s="88"/>
      <c r="T21" s="87"/>
      <c r="U21" s="88"/>
      <c r="V21" s="88"/>
      <c r="W21" s="3" t="e">
        <f t="shared" si="3"/>
        <v>#DIV/0!</v>
      </c>
      <c r="X21" s="93"/>
    </row>
    <row r="22" spans="1:24" ht="9.75" customHeight="1">
      <c r="A22" s="24" t="s">
        <v>73</v>
      </c>
      <c r="B22" s="14"/>
      <c r="C22" s="14" t="s">
        <v>39</v>
      </c>
      <c r="D22" s="24" t="s">
        <v>2</v>
      </c>
      <c r="E22" s="89">
        <f t="shared" si="6"/>
        <v>0</v>
      </c>
      <c r="F22" s="90">
        <f t="shared" si="6"/>
        <v>0</v>
      </c>
      <c r="G22" s="90">
        <f t="shared" si="6"/>
        <v>0</v>
      </c>
      <c r="H22" s="7" t="e">
        <f t="shared" si="0"/>
        <v>#DIV/0!</v>
      </c>
      <c r="I22" s="94">
        <f>SUM(N22,S22)</f>
        <v>0</v>
      </c>
      <c r="J22" s="118"/>
      <c r="K22" s="119"/>
      <c r="L22" s="90"/>
      <c r="M22" s="7" t="e">
        <f t="shared" si="1"/>
        <v>#DIV/0!</v>
      </c>
      <c r="N22" s="90"/>
      <c r="O22" s="89"/>
      <c r="P22" s="90"/>
      <c r="Q22" s="90"/>
      <c r="R22" s="7" t="e">
        <f t="shared" si="2"/>
        <v>#DIV/0!</v>
      </c>
      <c r="S22" s="90"/>
      <c r="T22" s="89"/>
      <c r="U22" s="90"/>
      <c r="V22" s="90"/>
      <c r="W22" s="7" t="e">
        <f t="shared" si="3"/>
        <v>#DIV/0!</v>
      </c>
      <c r="X22" s="94"/>
    </row>
    <row r="23" spans="1:24" s="9" customFormat="1" ht="9.75" customHeight="1">
      <c r="A23" s="15" t="s">
        <v>14</v>
      </c>
      <c r="B23" s="26" t="s">
        <v>50</v>
      </c>
      <c r="C23" s="26"/>
      <c r="D23" s="15" t="s">
        <v>2</v>
      </c>
      <c r="E23" s="71">
        <f>SUM(E24:E26)</f>
        <v>0</v>
      </c>
      <c r="F23" s="72">
        <f>SUM(F24:F26)</f>
        <v>0</v>
      </c>
      <c r="G23" s="72">
        <f>SUM(G24:G26)</f>
        <v>0</v>
      </c>
      <c r="H23" s="8" t="e">
        <f t="shared" si="0"/>
        <v>#DIV/0!</v>
      </c>
      <c r="I23" s="80">
        <f>SUM(I24:I26)</f>
        <v>0</v>
      </c>
      <c r="J23" s="114">
        <f>SUM(J24:J26)</f>
        <v>0</v>
      </c>
      <c r="K23" s="115">
        <f>SUM(K24:K26)</f>
        <v>0</v>
      </c>
      <c r="L23" s="72">
        <f>SUM(L24:L26)</f>
        <v>0</v>
      </c>
      <c r="M23" s="8" t="e">
        <f t="shared" si="1"/>
        <v>#DIV/0!</v>
      </c>
      <c r="N23" s="72">
        <f>SUM(N24:N26)</f>
        <v>0</v>
      </c>
      <c r="O23" s="71">
        <f>SUM(O24:O26)</f>
        <v>0</v>
      </c>
      <c r="P23" s="72">
        <f>SUM(P24:P26)</f>
        <v>0</v>
      </c>
      <c r="Q23" s="72">
        <f>SUM(Q24:Q26)</f>
        <v>0</v>
      </c>
      <c r="R23" s="8" t="e">
        <f t="shared" si="2"/>
        <v>#DIV/0!</v>
      </c>
      <c r="S23" s="72">
        <f>SUM(S24:S26)</f>
        <v>0</v>
      </c>
      <c r="T23" s="71">
        <f>SUM(T24:T26)</f>
        <v>0</v>
      </c>
      <c r="U23" s="72">
        <f>SUM(U24:U26)</f>
        <v>0</v>
      </c>
      <c r="V23" s="72">
        <f>SUM(V24:V26)</f>
        <v>0</v>
      </c>
      <c r="W23" s="8" t="e">
        <f t="shared" si="3"/>
        <v>#DIV/0!</v>
      </c>
      <c r="X23" s="80">
        <f>SUM(X24:X26)</f>
        <v>0</v>
      </c>
    </row>
    <row r="24" spans="1:24" ht="9.75" customHeight="1">
      <c r="A24" s="23" t="s">
        <v>36</v>
      </c>
      <c r="B24" s="5" t="s">
        <v>34</v>
      </c>
      <c r="C24" s="5" t="s">
        <v>78</v>
      </c>
      <c r="D24" s="23" t="s">
        <v>2</v>
      </c>
      <c r="E24" s="87">
        <f aca="true" t="shared" si="7" ref="E24:G26">SUM(J24,O24)</f>
        <v>0</v>
      </c>
      <c r="F24" s="88">
        <f t="shared" si="7"/>
        <v>0</v>
      </c>
      <c r="G24" s="88">
        <f t="shared" si="7"/>
        <v>0</v>
      </c>
      <c r="H24" s="3" t="e">
        <f t="shared" si="0"/>
        <v>#DIV/0!</v>
      </c>
      <c r="I24" s="93">
        <f>SUM(N24,S24)</f>
        <v>0</v>
      </c>
      <c r="J24" s="108"/>
      <c r="K24" s="109"/>
      <c r="L24" s="88"/>
      <c r="M24" s="3" t="e">
        <f t="shared" si="1"/>
        <v>#DIV/0!</v>
      </c>
      <c r="N24" s="88"/>
      <c r="O24" s="87"/>
      <c r="P24" s="88"/>
      <c r="Q24" s="88"/>
      <c r="R24" s="3" t="e">
        <f t="shared" si="2"/>
        <v>#DIV/0!</v>
      </c>
      <c r="S24" s="88"/>
      <c r="T24" s="87"/>
      <c r="U24" s="88"/>
      <c r="V24" s="88"/>
      <c r="W24" s="3" t="e">
        <f t="shared" si="3"/>
        <v>#DIV/0!</v>
      </c>
      <c r="X24" s="93"/>
    </row>
    <row r="25" spans="1:24" ht="9.75" customHeight="1">
      <c r="A25" s="23" t="s">
        <v>37</v>
      </c>
      <c r="B25" s="5"/>
      <c r="C25" s="5" t="s">
        <v>48</v>
      </c>
      <c r="D25" s="23" t="s">
        <v>2</v>
      </c>
      <c r="E25" s="87">
        <f t="shared" si="7"/>
        <v>0</v>
      </c>
      <c r="F25" s="88">
        <f t="shared" si="7"/>
        <v>0</v>
      </c>
      <c r="G25" s="88">
        <f t="shared" si="7"/>
        <v>0</v>
      </c>
      <c r="H25" s="3" t="e">
        <f t="shared" si="0"/>
        <v>#DIV/0!</v>
      </c>
      <c r="I25" s="93">
        <f>SUM(N25,S25)</f>
        <v>0</v>
      </c>
      <c r="J25" s="108"/>
      <c r="K25" s="109"/>
      <c r="L25" s="88"/>
      <c r="M25" s="3" t="e">
        <f t="shared" si="1"/>
        <v>#DIV/0!</v>
      </c>
      <c r="N25" s="88"/>
      <c r="O25" s="87"/>
      <c r="P25" s="88"/>
      <c r="Q25" s="88"/>
      <c r="R25" s="3" t="e">
        <f t="shared" si="2"/>
        <v>#DIV/0!</v>
      </c>
      <c r="S25" s="88"/>
      <c r="T25" s="87"/>
      <c r="U25" s="88"/>
      <c r="V25" s="88"/>
      <c r="W25" s="3" t="e">
        <f t="shared" si="3"/>
        <v>#DIV/0!</v>
      </c>
      <c r="X25" s="93"/>
    </row>
    <row r="26" spans="1:24" ht="9.75" customHeight="1">
      <c r="A26" s="24" t="s">
        <v>40</v>
      </c>
      <c r="B26" s="14"/>
      <c r="C26" s="14" t="s">
        <v>39</v>
      </c>
      <c r="D26" s="24" t="s">
        <v>2</v>
      </c>
      <c r="E26" s="89">
        <f t="shared" si="7"/>
        <v>0</v>
      </c>
      <c r="F26" s="90">
        <f t="shared" si="7"/>
        <v>0</v>
      </c>
      <c r="G26" s="90">
        <f t="shared" si="7"/>
        <v>0</v>
      </c>
      <c r="H26" s="7" t="e">
        <f t="shared" si="0"/>
        <v>#DIV/0!</v>
      </c>
      <c r="I26" s="94">
        <f>SUM(N26,S26)</f>
        <v>0</v>
      </c>
      <c r="J26" s="118"/>
      <c r="K26" s="119"/>
      <c r="L26" s="90"/>
      <c r="M26" s="7" t="e">
        <f t="shared" si="1"/>
        <v>#DIV/0!</v>
      </c>
      <c r="N26" s="90"/>
      <c r="O26" s="89"/>
      <c r="P26" s="90"/>
      <c r="Q26" s="90"/>
      <c r="R26" s="7" t="e">
        <f t="shared" si="2"/>
        <v>#DIV/0!</v>
      </c>
      <c r="S26" s="90"/>
      <c r="T26" s="89"/>
      <c r="U26" s="90"/>
      <c r="V26" s="90"/>
      <c r="W26" s="7" t="e">
        <f t="shared" si="3"/>
        <v>#DIV/0!</v>
      </c>
      <c r="X26" s="94"/>
    </row>
    <row r="27" spans="1:24" s="9" customFormat="1" ht="9.75" customHeight="1">
      <c r="A27" s="15" t="s">
        <v>15</v>
      </c>
      <c r="B27" s="26" t="s">
        <v>51</v>
      </c>
      <c r="C27" s="26"/>
      <c r="D27" s="15" t="s">
        <v>2</v>
      </c>
      <c r="E27" s="71">
        <f>SUM(E28:E30)</f>
        <v>579</v>
      </c>
      <c r="F27" s="72">
        <f>SUM(F28:F30)</f>
        <v>641</v>
      </c>
      <c r="G27" s="72">
        <f>SUM(G28:G30)</f>
        <v>620.5930000000001</v>
      </c>
      <c r="H27" s="8">
        <f t="shared" si="0"/>
        <v>96.81638065522623</v>
      </c>
      <c r="I27" s="80">
        <f>SUM(I28:I30)</f>
        <v>587.044</v>
      </c>
      <c r="J27" s="114">
        <f>SUM(J28:J30)</f>
        <v>579</v>
      </c>
      <c r="K27" s="115">
        <f>SUM(K28:K30)</f>
        <v>641</v>
      </c>
      <c r="L27" s="72">
        <f>SUM(L28:L30)</f>
        <v>620.5930000000001</v>
      </c>
      <c r="M27" s="8">
        <f t="shared" si="1"/>
        <v>96.81638065522623</v>
      </c>
      <c r="N27" s="72">
        <f>SUM(N28:N30)</f>
        <v>587.044</v>
      </c>
      <c r="O27" s="71">
        <f>SUM(O28:O30)</f>
        <v>0</v>
      </c>
      <c r="P27" s="72">
        <f>SUM(P28:P30)</f>
        <v>0</v>
      </c>
      <c r="Q27" s="72">
        <f>SUM(Q28:Q30)</f>
        <v>0</v>
      </c>
      <c r="R27" s="8" t="e">
        <f t="shared" si="2"/>
        <v>#DIV/0!</v>
      </c>
      <c r="S27" s="72">
        <f>SUM(S28:S30)</f>
        <v>0</v>
      </c>
      <c r="T27" s="71">
        <f>SUM(T28:T30)</f>
        <v>0</v>
      </c>
      <c r="U27" s="72">
        <f>SUM(U28:U30)</f>
        <v>0</v>
      </c>
      <c r="V27" s="72">
        <f>SUM(V28:V30)</f>
        <v>0</v>
      </c>
      <c r="W27" s="8" t="e">
        <f t="shared" si="3"/>
        <v>#DIV/0!</v>
      </c>
      <c r="X27" s="80">
        <f>SUM(X28:X30)</f>
        <v>0</v>
      </c>
    </row>
    <row r="28" spans="1:24" ht="9.75" customHeight="1">
      <c r="A28" s="23" t="s">
        <v>41</v>
      </c>
      <c r="B28" s="5" t="s">
        <v>34</v>
      </c>
      <c r="C28" s="5" t="s">
        <v>84</v>
      </c>
      <c r="D28" s="23" t="s">
        <v>2</v>
      </c>
      <c r="E28" s="87">
        <f aca="true" t="shared" si="8" ref="E28:G31">SUM(J28,O28)</f>
        <v>515</v>
      </c>
      <c r="F28" s="88">
        <f t="shared" si="8"/>
        <v>555</v>
      </c>
      <c r="G28" s="88">
        <f t="shared" si="8"/>
        <v>542.224</v>
      </c>
      <c r="H28" s="3">
        <f t="shared" si="0"/>
        <v>97.69801801801803</v>
      </c>
      <c r="I28" s="93">
        <f>SUM(N28,S28)</f>
        <v>520.886</v>
      </c>
      <c r="J28" s="108">
        <v>515</v>
      </c>
      <c r="K28" s="109">
        <v>555</v>
      </c>
      <c r="L28" s="88">
        <v>542.224</v>
      </c>
      <c r="M28" s="3">
        <f t="shared" si="1"/>
        <v>97.69801801801803</v>
      </c>
      <c r="N28" s="88">
        <v>520.886</v>
      </c>
      <c r="O28" s="87"/>
      <c r="P28" s="88"/>
      <c r="Q28" s="88"/>
      <c r="R28" s="3" t="e">
        <f t="shared" si="2"/>
        <v>#DIV/0!</v>
      </c>
      <c r="S28" s="88"/>
      <c r="T28" s="87"/>
      <c r="U28" s="88"/>
      <c r="V28" s="88"/>
      <c r="W28" s="3" t="e">
        <f t="shared" si="3"/>
        <v>#DIV/0!</v>
      </c>
      <c r="X28" s="93"/>
    </row>
    <row r="29" spans="1:24" ht="9.75" customHeight="1">
      <c r="A29" s="23" t="s">
        <v>42</v>
      </c>
      <c r="B29" s="5"/>
      <c r="C29" s="5" t="s">
        <v>85</v>
      </c>
      <c r="D29" s="23" t="s">
        <v>2</v>
      </c>
      <c r="E29" s="87">
        <f t="shared" si="8"/>
        <v>59</v>
      </c>
      <c r="F29" s="88">
        <f t="shared" si="8"/>
        <v>81</v>
      </c>
      <c r="G29" s="88">
        <f t="shared" si="8"/>
        <v>73.369</v>
      </c>
      <c r="H29" s="3">
        <f t="shared" si="0"/>
        <v>90.579012345679</v>
      </c>
      <c r="I29" s="93">
        <f>SUM(N29,S29)</f>
        <v>52.411</v>
      </c>
      <c r="J29" s="108">
        <v>59</v>
      </c>
      <c r="K29" s="109">
        <v>81</v>
      </c>
      <c r="L29" s="88">
        <v>73.369</v>
      </c>
      <c r="M29" s="3">
        <f t="shared" si="1"/>
        <v>90.579012345679</v>
      </c>
      <c r="N29" s="88">
        <v>52.411</v>
      </c>
      <c r="O29" s="87"/>
      <c r="P29" s="88"/>
      <c r="Q29" s="88"/>
      <c r="R29" s="3" t="e">
        <f t="shared" si="2"/>
        <v>#DIV/0!</v>
      </c>
      <c r="S29" s="88"/>
      <c r="T29" s="87"/>
      <c r="U29" s="88"/>
      <c r="V29" s="88"/>
      <c r="W29" s="3" t="e">
        <f t="shared" si="3"/>
        <v>#DIV/0!</v>
      </c>
      <c r="X29" s="93"/>
    </row>
    <row r="30" spans="1:24" ht="9.75" customHeight="1">
      <c r="A30" s="24" t="s">
        <v>43</v>
      </c>
      <c r="B30" s="14"/>
      <c r="C30" s="14" t="s">
        <v>55</v>
      </c>
      <c r="D30" s="24" t="s">
        <v>2</v>
      </c>
      <c r="E30" s="89">
        <f t="shared" si="8"/>
        <v>5</v>
      </c>
      <c r="F30" s="90">
        <f t="shared" si="8"/>
        <v>5</v>
      </c>
      <c r="G30" s="90">
        <f t="shared" si="8"/>
        <v>5</v>
      </c>
      <c r="H30" s="7">
        <f t="shared" si="0"/>
        <v>100</v>
      </c>
      <c r="I30" s="94">
        <f>SUM(N30,S30)</f>
        <v>13.747</v>
      </c>
      <c r="J30" s="118">
        <v>5</v>
      </c>
      <c r="K30" s="119">
        <v>5</v>
      </c>
      <c r="L30" s="90">
        <v>5</v>
      </c>
      <c r="M30" s="7">
        <f t="shared" si="1"/>
        <v>100</v>
      </c>
      <c r="N30" s="90">
        <v>13.747</v>
      </c>
      <c r="O30" s="89"/>
      <c r="P30" s="90"/>
      <c r="Q30" s="90"/>
      <c r="R30" s="7" t="e">
        <f t="shared" si="2"/>
        <v>#DIV/0!</v>
      </c>
      <c r="S30" s="90"/>
      <c r="T30" s="89"/>
      <c r="U30" s="90"/>
      <c r="V30" s="90"/>
      <c r="W30" s="7" t="e">
        <f t="shared" si="3"/>
        <v>#DIV/0!</v>
      </c>
      <c r="X30" s="94"/>
    </row>
    <row r="31" spans="1:24" s="9" customFormat="1" ht="9.75" customHeight="1">
      <c r="A31" s="11" t="s">
        <v>16</v>
      </c>
      <c r="B31" s="12" t="s">
        <v>56</v>
      </c>
      <c r="C31" s="12"/>
      <c r="D31" s="11" t="s">
        <v>2</v>
      </c>
      <c r="E31" s="65">
        <f t="shared" si="8"/>
        <v>20</v>
      </c>
      <c r="F31" s="66">
        <f t="shared" si="8"/>
        <v>23.033</v>
      </c>
      <c r="G31" s="66">
        <f t="shared" si="8"/>
        <v>19.402</v>
      </c>
      <c r="H31" s="16">
        <f t="shared" si="0"/>
        <v>84.23566187643814</v>
      </c>
      <c r="I31" s="77">
        <f>SUM(N31,S31)</f>
        <v>18.832</v>
      </c>
      <c r="J31" s="112">
        <v>5</v>
      </c>
      <c r="K31" s="113">
        <v>4.847</v>
      </c>
      <c r="L31" s="66">
        <v>1.216</v>
      </c>
      <c r="M31" s="16">
        <f t="shared" si="1"/>
        <v>25.087683102950276</v>
      </c>
      <c r="N31" s="66">
        <v>4.052</v>
      </c>
      <c r="O31" s="65">
        <v>15</v>
      </c>
      <c r="P31" s="66">
        <v>18.186</v>
      </c>
      <c r="Q31" s="66">
        <v>18.186</v>
      </c>
      <c r="R31" s="16">
        <f t="shared" si="2"/>
        <v>100</v>
      </c>
      <c r="S31" s="66">
        <v>14.78</v>
      </c>
      <c r="T31" s="65"/>
      <c r="U31" s="66"/>
      <c r="V31" s="66"/>
      <c r="W31" s="16" t="e">
        <f t="shared" si="3"/>
        <v>#DIV/0!</v>
      </c>
      <c r="X31" s="77"/>
    </row>
    <row r="32" spans="1:24" s="9" customFormat="1" ht="9.75" customHeight="1">
      <c r="A32" s="15" t="s">
        <v>17</v>
      </c>
      <c r="B32" s="26" t="s">
        <v>57</v>
      </c>
      <c r="C32" s="26"/>
      <c r="D32" s="15" t="s">
        <v>2</v>
      </c>
      <c r="E32" s="71">
        <f>SUM(E33:E35)</f>
        <v>587.4</v>
      </c>
      <c r="F32" s="72">
        <f>SUM(F33:F35)</f>
        <v>672.327</v>
      </c>
      <c r="G32" s="72">
        <f>SUM(G33:G35)</f>
        <v>612.751</v>
      </c>
      <c r="H32" s="8">
        <f t="shared" si="0"/>
        <v>91.13883571535875</v>
      </c>
      <c r="I32" s="80">
        <f>SUM(I33:I35)</f>
        <v>706.3890000000001</v>
      </c>
      <c r="J32" s="114">
        <f>SUM(J33:J35)</f>
        <v>526</v>
      </c>
      <c r="K32" s="115">
        <f>SUM(K33:K35)</f>
        <v>500.052</v>
      </c>
      <c r="L32" s="72">
        <f>SUM(L33:L35)</f>
        <v>440.476</v>
      </c>
      <c r="M32" s="8">
        <f t="shared" si="1"/>
        <v>88.0860390519386</v>
      </c>
      <c r="N32" s="72">
        <f>SUM(N33:N35)</f>
        <v>568.488</v>
      </c>
      <c r="O32" s="71">
        <f>SUM(O33:O35)</f>
        <v>61.4</v>
      </c>
      <c r="P32" s="72">
        <f>SUM(P33:P35)</f>
        <v>172.275</v>
      </c>
      <c r="Q32" s="72">
        <f>SUM(Q33:Q35)</f>
        <v>172.275</v>
      </c>
      <c r="R32" s="8">
        <f t="shared" si="2"/>
        <v>100</v>
      </c>
      <c r="S32" s="72">
        <f>SUM(S33:S35)</f>
        <v>137.901</v>
      </c>
      <c r="T32" s="71">
        <f>SUM(T33:T35)</f>
        <v>0</v>
      </c>
      <c r="U32" s="72">
        <f>SUM(U33:U35)</f>
        <v>0</v>
      </c>
      <c r="V32" s="72">
        <f>SUM(V33:V35)</f>
        <v>0</v>
      </c>
      <c r="W32" s="8" t="e">
        <f t="shared" si="3"/>
        <v>#DIV/0!</v>
      </c>
      <c r="X32" s="80">
        <f>SUM(X33:X35)</f>
        <v>0</v>
      </c>
    </row>
    <row r="33" spans="1:24" ht="9.75" customHeight="1">
      <c r="A33" s="23" t="s">
        <v>52</v>
      </c>
      <c r="B33" s="5" t="s">
        <v>34</v>
      </c>
      <c r="C33" s="5" t="s">
        <v>78</v>
      </c>
      <c r="D33" s="23" t="s">
        <v>2</v>
      </c>
      <c r="E33" s="87">
        <f aca="true" t="shared" si="9" ref="E33:G39">SUM(J33,O33)</f>
        <v>52</v>
      </c>
      <c r="F33" s="88">
        <f t="shared" si="9"/>
        <v>44</v>
      </c>
      <c r="G33" s="88">
        <f t="shared" si="9"/>
        <v>35.933</v>
      </c>
      <c r="H33" s="3">
        <f t="shared" si="0"/>
        <v>81.6659090909091</v>
      </c>
      <c r="I33" s="93">
        <f aca="true" t="shared" si="10" ref="I33:I39">SUM(N33,S33)</f>
        <v>109.354</v>
      </c>
      <c r="J33" s="108">
        <v>52</v>
      </c>
      <c r="K33" s="109">
        <v>44</v>
      </c>
      <c r="L33" s="88">
        <v>35.933</v>
      </c>
      <c r="M33" s="3">
        <f t="shared" si="1"/>
        <v>81.6659090909091</v>
      </c>
      <c r="N33" s="88">
        <v>109.354</v>
      </c>
      <c r="O33" s="87"/>
      <c r="P33" s="88"/>
      <c r="Q33" s="88"/>
      <c r="R33" s="3" t="e">
        <f t="shared" si="2"/>
        <v>#DIV/0!</v>
      </c>
      <c r="S33" s="88"/>
      <c r="T33" s="87"/>
      <c r="U33" s="88"/>
      <c r="V33" s="88"/>
      <c r="W33" s="3" t="e">
        <f t="shared" si="3"/>
        <v>#DIV/0!</v>
      </c>
      <c r="X33" s="93"/>
    </row>
    <row r="34" spans="1:24" ht="9.75" customHeight="1">
      <c r="A34" s="23" t="s">
        <v>53</v>
      </c>
      <c r="B34" s="5"/>
      <c r="C34" s="5" t="s">
        <v>48</v>
      </c>
      <c r="D34" s="23" t="s">
        <v>2</v>
      </c>
      <c r="E34" s="87">
        <f t="shared" si="9"/>
        <v>3</v>
      </c>
      <c r="F34" s="88">
        <f t="shared" si="9"/>
        <v>3</v>
      </c>
      <c r="G34" s="88">
        <f t="shared" si="9"/>
        <v>2.537</v>
      </c>
      <c r="H34" s="3">
        <f t="shared" si="0"/>
        <v>84.56666666666666</v>
      </c>
      <c r="I34" s="93">
        <f t="shared" si="10"/>
        <v>3</v>
      </c>
      <c r="J34" s="108">
        <v>3</v>
      </c>
      <c r="K34" s="109">
        <v>3</v>
      </c>
      <c r="L34" s="88">
        <v>2.537</v>
      </c>
      <c r="M34" s="3">
        <f t="shared" si="1"/>
        <v>84.56666666666666</v>
      </c>
      <c r="N34" s="88">
        <v>3</v>
      </c>
      <c r="O34" s="87"/>
      <c r="P34" s="88"/>
      <c r="Q34" s="88"/>
      <c r="R34" s="3" t="e">
        <f t="shared" si="2"/>
        <v>#DIV/0!</v>
      </c>
      <c r="S34" s="88"/>
      <c r="T34" s="87"/>
      <c r="U34" s="88"/>
      <c r="V34" s="88"/>
      <c r="W34" s="3" t="e">
        <f t="shared" si="3"/>
        <v>#DIV/0!</v>
      </c>
      <c r="X34" s="93"/>
    </row>
    <row r="35" spans="1:24" ht="9.75" customHeight="1">
      <c r="A35" s="24" t="s">
        <v>54</v>
      </c>
      <c r="B35" s="14"/>
      <c r="C35" s="14" t="s">
        <v>39</v>
      </c>
      <c r="D35" s="24" t="s">
        <v>2</v>
      </c>
      <c r="E35" s="89">
        <f t="shared" si="9"/>
        <v>532.4</v>
      </c>
      <c r="F35" s="90">
        <f t="shared" si="9"/>
        <v>625.327</v>
      </c>
      <c r="G35" s="90">
        <f t="shared" si="9"/>
        <v>574.281</v>
      </c>
      <c r="H35" s="7">
        <f t="shared" si="0"/>
        <v>91.83691092820236</v>
      </c>
      <c r="I35" s="94">
        <f t="shared" si="10"/>
        <v>594.0350000000001</v>
      </c>
      <c r="J35" s="118">
        <v>471</v>
      </c>
      <c r="K35" s="119">
        <v>453.052</v>
      </c>
      <c r="L35" s="90">
        <v>402.006</v>
      </c>
      <c r="M35" s="7">
        <f t="shared" si="1"/>
        <v>88.73286068707344</v>
      </c>
      <c r="N35" s="90">
        <v>456.134</v>
      </c>
      <c r="O35" s="89">
        <v>61.4</v>
      </c>
      <c r="P35" s="90">
        <v>172.275</v>
      </c>
      <c r="Q35" s="90">
        <v>172.275</v>
      </c>
      <c r="R35" s="7">
        <f t="shared" si="2"/>
        <v>100</v>
      </c>
      <c r="S35" s="90">
        <v>137.901</v>
      </c>
      <c r="T35" s="89"/>
      <c r="U35" s="90"/>
      <c r="V35" s="90"/>
      <c r="W35" s="7" t="e">
        <f t="shared" si="3"/>
        <v>#DIV/0!</v>
      </c>
      <c r="X35" s="94"/>
    </row>
    <row r="36" spans="1:24" s="9" customFormat="1" ht="9.75" customHeight="1">
      <c r="A36" s="11" t="s">
        <v>18</v>
      </c>
      <c r="B36" s="12" t="s">
        <v>58</v>
      </c>
      <c r="C36" s="12"/>
      <c r="D36" s="11" t="s">
        <v>2</v>
      </c>
      <c r="E36" s="65">
        <f t="shared" si="9"/>
        <v>8178</v>
      </c>
      <c r="F36" s="66">
        <f t="shared" si="9"/>
        <v>8625.208</v>
      </c>
      <c r="G36" s="66">
        <f t="shared" si="9"/>
        <v>8625.208</v>
      </c>
      <c r="H36" s="16">
        <f t="shared" si="0"/>
        <v>100</v>
      </c>
      <c r="I36" s="77">
        <f t="shared" si="10"/>
        <v>8324.514</v>
      </c>
      <c r="J36" s="120">
        <v>33</v>
      </c>
      <c r="K36" s="121">
        <v>159.208</v>
      </c>
      <c r="L36" s="66">
        <v>159.208</v>
      </c>
      <c r="M36" s="16">
        <f t="shared" si="1"/>
        <v>100</v>
      </c>
      <c r="N36" s="66">
        <v>162.893</v>
      </c>
      <c r="O36" s="65">
        <v>8145</v>
      </c>
      <c r="P36" s="66">
        <v>8466</v>
      </c>
      <c r="Q36" s="66">
        <v>8466</v>
      </c>
      <c r="R36" s="16">
        <f t="shared" si="2"/>
        <v>100</v>
      </c>
      <c r="S36" s="66">
        <v>8161.621</v>
      </c>
      <c r="T36" s="65"/>
      <c r="U36" s="66"/>
      <c r="V36" s="66"/>
      <c r="W36" s="16" t="e">
        <f t="shared" si="3"/>
        <v>#DIV/0!</v>
      </c>
      <c r="X36" s="77"/>
    </row>
    <row r="37" spans="1:24" s="9" customFormat="1" ht="9.75" customHeight="1">
      <c r="A37" s="11" t="s">
        <v>19</v>
      </c>
      <c r="B37" s="12" t="s">
        <v>59</v>
      </c>
      <c r="C37" s="12"/>
      <c r="D37" s="11" t="s">
        <v>2</v>
      </c>
      <c r="E37" s="65">
        <f t="shared" si="9"/>
        <v>2862.2</v>
      </c>
      <c r="F37" s="66">
        <f t="shared" si="9"/>
        <v>3017.5840000000003</v>
      </c>
      <c r="G37" s="66">
        <f t="shared" si="9"/>
        <v>3017.5840000000003</v>
      </c>
      <c r="H37" s="16">
        <f t="shared" si="0"/>
        <v>100</v>
      </c>
      <c r="I37" s="77">
        <f t="shared" si="10"/>
        <v>2894.711</v>
      </c>
      <c r="J37" s="112">
        <v>12</v>
      </c>
      <c r="K37" s="113">
        <v>52.889</v>
      </c>
      <c r="L37" s="66">
        <v>52.889</v>
      </c>
      <c r="M37" s="16">
        <f t="shared" si="1"/>
        <v>100</v>
      </c>
      <c r="N37" s="66">
        <v>49.256</v>
      </c>
      <c r="O37" s="65">
        <v>2850.2</v>
      </c>
      <c r="P37" s="66">
        <v>2964.695</v>
      </c>
      <c r="Q37" s="66">
        <v>2964.695</v>
      </c>
      <c r="R37" s="16">
        <f t="shared" si="2"/>
        <v>100</v>
      </c>
      <c r="S37" s="66">
        <v>2845.455</v>
      </c>
      <c r="T37" s="65"/>
      <c r="U37" s="66"/>
      <c r="V37" s="66"/>
      <c r="W37" s="16" t="e">
        <f t="shared" si="3"/>
        <v>#DIV/0!</v>
      </c>
      <c r="X37" s="77"/>
    </row>
    <row r="38" spans="1:24" s="9" customFormat="1" ht="9.75" customHeight="1">
      <c r="A38" s="11" t="s">
        <v>20</v>
      </c>
      <c r="B38" s="12" t="s">
        <v>83</v>
      </c>
      <c r="C38" s="12"/>
      <c r="D38" s="11" t="s">
        <v>2</v>
      </c>
      <c r="E38" s="65">
        <f t="shared" si="9"/>
        <v>162.8</v>
      </c>
      <c r="F38" s="66">
        <f t="shared" si="9"/>
        <v>174.603</v>
      </c>
      <c r="G38" s="66">
        <f t="shared" si="9"/>
        <v>174.603</v>
      </c>
      <c r="H38" s="16">
        <f t="shared" si="0"/>
        <v>100</v>
      </c>
      <c r="I38" s="77">
        <f t="shared" si="10"/>
        <v>165.038</v>
      </c>
      <c r="J38" s="112"/>
      <c r="K38" s="113">
        <v>5.383</v>
      </c>
      <c r="L38" s="66">
        <v>5.383</v>
      </c>
      <c r="M38" s="16">
        <f t="shared" si="1"/>
        <v>100</v>
      </c>
      <c r="N38" s="66">
        <v>2.698</v>
      </c>
      <c r="O38" s="65">
        <v>162.8</v>
      </c>
      <c r="P38" s="66">
        <v>169.22</v>
      </c>
      <c r="Q38" s="66">
        <v>169.22</v>
      </c>
      <c r="R38" s="16">
        <f t="shared" si="2"/>
        <v>100</v>
      </c>
      <c r="S38" s="66">
        <v>162.34</v>
      </c>
      <c r="T38" s="65"/>
      <c r="U38" s="66"/>
      <c r="V38" s="66"/>
      <c r="W38" s="16" t="e">
        <f t="shared" si="3"/>
        <v>#DIV/0!</v>
      </c>
      <c r="X38" s="77"/>
    </row>
    <row r="39" spans="1:24" s="9" customFormat="1" ht="9.75" customHeight="1">
      <c r="A39" s="11" t="s">
        <v>21</v>
      </c>
      <c r="B39" s="12" t="s">
        <v>60</v>
      </c>
      <c r="C39" s="12"/>
      <c r="D39" s="11" t="s">
        <v>2</v>
      </c>
      <c r="E39" s="65">
        <f t="shared" si="9"/>
        <v>0</v>
      </c>
      <c r="F39" s="66">
        <f t="shared" si="9"/>
        <v>0</v>
      </c>
      <c r="G39" s="66">
        <f t="shared" si="9"/>
        <v>0</v>
      </c>
      <c r="H39" s="16" t="e">
        <f t="shared" si="0"/>
        <v>#DIV/0!</v>
      </c>
      <c r="I39" s="77">
        <f t="shared" si="10"/>
        <v>0</v>
      </c>
      <c r="J39" s="112"/>
      <c r="K39" s="113"/>
      <c r="L39" s="66"/>
      <c r="M39" s="16" t="e">
        <f t="shared" si="1"/>
        <v>#DIV/0!</v>
      </c>
      <c r="N39" s="66"/>
      <c r="O39" s="65"/>
      <c r="P39" s="66"/>
      <c r="Q39" s="66"/>
      <c r="R39" s="16" t="e">
        <f t="shared" si="2"/>
        <v>#DIV/0!</v>
      </c>
      <c r="S39" s="66"/>
      <c r="T39" s="65"/>
      <c r="U39" s="66"/>
      <c r="V39" s="66"/>
      <c r="W39" s="16" t="e">
        <f t="shared" si="3"/>
        <v>#DIV/0!</v>
      </c>
      <c r="X39" s="77"/>
    </row>
    <row r="40" spans="1:24" s="9" customFormat="1" ht="9.75" customHeight="1">
      <c r="A40" s="15" t="s">
        <v>22</v>
      </c>
      <c r="B40" s="26" t="s">
        <v>61</v>
      </c>
      <c r="C40" s="26"/>
      <c r="D40" s="15" t="s">
        <v>2</v>
      </c>
      <c r="E40" s="71">
        <f>SUM(E41:E42)</f>
        <v>123</v>
      </c>
      <c r="F40" s="72">
        <f>SUM(F41:F42)</f>
        <v>125.34</v>
      </c>
      <c r="G40" s="72">
        <f>SUM(G41:G42)</f>
        <v>117.07700000000001</v>
      </c>
      <c r="H40" s="8">
        <f t="shared" si="0"/>
        <v>93.40753151428116</v>
      </c>
      <c r="I40" s="80">
        <f>SUM(I41:I42)</f>
        <v>166.92899999999997</v>
      </c>
      <c r="J40" s="114">
        <f>SUM(J41:J42)</f>
        <v>88</v>
      </c>
      <c r="K40" s="115">
        <f>SUM(K41:K42)</f>
        <v>88</v>
      </c>
      <c r="L40" s="72">
        <f>SUM(L41:L42)</f>
        <v>79.737</v>
      </c>
      <c r="M40" s="8">
        <f t="shared" si="1"/>
        <v>90.61022727272726</v>
      </c>
      <c r="N40" s="72">
        <f>SUM(N41:N42)</f>
        <v>107.236</v>
      </c>
      <c r="O40" s="71">
        <f>SUM(O41:O42)</f>
        <v>35</v>
      </c>
      <c r="P40" s="72">
        <f>SUM(P41:P42)</f>
        <v>37.34</v>
      </c>
      <c r="Q40" s="72">
        <f>SUM(Q41:Q42)</f>
        <v>37.34</v>
      </c>
      <c r="R40" s="8">
        <f t="shared" si="2"/>
        <v>100</v>
      </c>
      <c r="S40" s="72">
        <f>SUM(S41:S42)</f>
        <v>59.693</v>
      </c>
      <c r="T40" s="71">
        <f>SUM(T41:T42)</f>
        <v>0</v>
      </c>
      <c r="U40" s="72">
        <f>SUM(U41:U42)</f>
        <v>0</v>
      </c>
      <c r="V40" s="72">
        <f>SUM(V41:V42)</f>
        <v>0</v>
      </c>
      <c r="W40" s="8" t="e">
        <f t="shared" si="3"/>
        <v>#DIV/0!</v>
      </c>
      <c r="X40" s="80">
        <f>SUM(X41:X42)</f>
        <v>0</v>
      </c>
    </row>
    <row r="41" spans="1:24" ht="9.75" customHeight="1">
      <c r="A41" s="23" t="s">
        <v>74</v>
      </c>
      <c r="B41" s="5" t="s">
        <v>34</v>
      </c>
      <c r="C41" s="5" t="s">
        <v>62</v>
      </c>
      <c r="D41" s="23" t="s">
        <v>2</v>
      </c>
      <c r="E41" s="87">
        <f aca="true" t="shared" si="11" ref="E41:G43">SUM(J41,O41)</f>
        <v>21</v>
      </c>
      <c r="F41" s="88">
        <f t="shared" si="11"/>
        <v>21</v>
      </c>
      <c r="G41" s="88">
        <f t="shared" si="11"/>
        <v>20.664</v>
      </c>
      <c r="H41" s="3">
        <f t="shared" si="0"/>
        <v>98.4</v>
      </c>
      <c r="I41" s="93">
        <f>SUM(N41,S41)</f>
        <v>20.664</v>
      </c>
      <c r="J41" s="108">
        <v>21</v>
      </c>
      <c r="K41" s="109">
        <v>21</v>
      </c>
      <c r="L41" s="88">
        <v>20.664</v>
      </c>
      <c r="M41" s="3">
        <f t="shared" si="1"/>
        <v>98.4</v>
      </c>
      <c r="N41" s="88">
        <v>20.664</v>
      </c>
      <c r="O41" s="87"/>
      <c r="P41" s="88"/>
      <c r="Q41" s="88"/>
      <c r="R41" s="3" t="e">
        <f t="shared" si="2"/>
        <v>#DIV/0!</v>
      </c>
      <c r="S41" s="88"/>
      <c r="T41" s="87"/>
      <c r="U41" s="88"/>
      <c r="V41" s="88"/>
      <c r="W41" s="3" t="e">
        <f t="shared" si="3"/>
        <v>#DIV/0!</v>
      </c>
      <c r="X41" s="93"/>
    </row>
    <row r="42" spans="1:24" ht="9.75" customHeight="1">
      <c r="A42" s="24" t="s">
        <v>75</v>
      </c>
      <c r="B42" s="14"/>
      <c r="C42" s="14" t="s">
        <v>39</v>
      </c>
      <c r="D42" s="24" t="s">
        <v>2</v>
      </c>
      <c r="E42" s="89">
        <f t="shared" si="11"/>
        <v>102</v>
      </c>
      <c r="F42" s="90">
        <f t="shared" si="11"/>
        <v>104.34</v>
      </c>
      <c r="G42" s="90">
        <f t="shared" si="11"/>
        <v>96.41300000000001</v>
      </c>
      <c r="H42" s="7">
        <f t="shared" si="0"/>
        <v>92.40272187080699</v>
      </c>
      <c r="I42" s="94">
        <f>SUM(N42,S42)</f>
        <v>146.265</v>
      </c>
      <c r="J42" s="116">
        <v>67</v>
      </c>
      <c r="K42" s="117">
        <v>67</v>
      </c>
      <c r="L42" s="90">
        <v>59.073</v>
      </c>
      <c r="M42" s="7">
        <f t="shared" si="1"/>
        <v>88.16865671641791</v>
      </c>
      <c r="N42" s="90">
        <v>86.572</v>
      </c>
      <c r="O42" s="89">
        <v>35</v>
      </c>
      <c r="P42" s="90">
        <v>37.34</v>
      </c>
      <c r="Q42" s="90">
        <v>37.34</v>
      </c>
      <c r="R42" s="7">
        <f t="shared" si="2"/>
        <v>100</v>
      </c>
      <c r="S42" s="90">
        <v>59.693</v>
      </c>
      <c r="T42" s="89"/>
      <c r="U42" s="90"/>
      <c r="V42" s="90"/>
      <c r="W42" s="7" t="e">
        <f t="shared" si="3"/>
        <v>#DIV/0!</v>
      </c>
      <c r="X42" s="94"/>
    </row>
    <row r="43" spans="1:24" s="9" customFormat="1" ht="9.75" customHeight="1">
      <c r="A43" s="11" t="s">
        <v>23</v>
      </c>
      <c r="B43" s="12" t="s">
        <v>63</v>
      </c>
      <c r="C43" s="12"/>
      <c r="D43" s="11" t="s">
        <v>2</v>
      </c>
      <c r="E43" s="65">
        <f t="shared" si="11"/>
        <v>150</v>
      </c>
      <c r="F43" s="66">
        <f t="shared" si="11"/>
        <v>150.848</v>
      </c>
      <c r="G43" s="66">
        <f t="shared" si="11"/>
        <v>150.848</v>
      </c>
      <c r="H43" s="16">
        <f t="shared" si="0"/>
        <v>100</v>
      </c>
      <c r="I43" s="77">
        <f>SUM(N43,S43)</f>
        <v>164.832</v>
      </c>
      <c r="J43" s="112">
        <v>150</v>
      </c>
      <c r="K43" s="113">
        <v>150.848</v>
      </c>
      <c r="L43" s="66">
        <v>150.848</v>
      </c>
      <c r="M43" s="16">
        <f t="shared" si="1"/>
        <v>100</v>
      </c>
      <c r="N43" s="66">
        <v>164.832</v>
      </c>
      <c r="O43" s="65"/>
      <c r="P43" s="66"/>
      <c r="Q43" s="66"/>
      <c r="R43" s="16" t="e">
        <f t="shared" si="2"/>
        <v>#DIV/0!</v>
      </c>
      <c r="S43" s="66"/>
      <c r="T43" s="65"/>
      <c r="U43" s="66"/>
      <c r="V43" s="66"/>
      <c r="W43" s="16" t="e">
        <f t="shared" si="3"/>
        <v>#DIV/0!</v>
      </c>
      <c r="X43" s="77"/>
    </row>
    <row r="44" spans="1:24" s="9" customFormat="1" ht="9.75" customHeight="1">
      <c r="A44" s="11" t="s">
        <v>24</v>
      </c>
      <c r="B44" s="12" t="s">
        <v>28</v>
      </c>
      <c r="C44" s="12"/>
      <c r="D44" s="11" t="s">
        <v>2</v>
      </c>
      <c r="E44" s="65">
        <f>SUM(E6-E12)</f>
        <v>3.637978807091713E-12</v>
      </c>
      <c r="F44" s="66">
        <f>SUM(F6-F12)</f>
        <v>0</v>
      </c>
      <c r="G44" s="66">
        <f>SUM(G6-G12)</f>
        <v>441.7729999999974</v>
      </c>
      <c r="H44" s="16" t="e">
        <f t="shared" si="0"/>
        <v>#DIV/0!</v>
      </c>
      <c r="I44" s="77">
        <f>SUM(I6-I12)</f>
        <v>425.1060000000034</v>
      </c>
      <c r="J44" s="106">
        <f>SUM(J6-J12)</f>
        <v>0</v>
      </c>
      <c r="K44" s="107">
        <f>SUM(K6-K12)</f>
        <v>1.8189894035458565E-12</v>
      </c>
      <c r="L44" s="66">
        <f>SUM(L6-L12)</f>
        <v>441.77300000000014</v>
      </c>
      <c r="M44" s="16">
        <f t="shared" si="1"/>
        <v>24286727516874350</v>
      </c>
      <c r="N44" s="66">
        <f>SUM(N6-N12)</f>
        <v>425.10599999999977</v>
      </c>
      <c r="O44" s="65">
        <f>SUM(O6-O12)</f>
        <v>1.8189894035458565E-12</v>
      </c>
      <c r="P44" s="66">
        <f>SUM(P6-P12)</f>
        <v>1.8189894035458565E-12</v>
      </c>
      <c r="Q44" s="66">
        <f>SUM(Q6-Q12)</f>
        <v>1.8189894035458565E-12</v>
      </c>
      <c r="R44" s="16">
        <f t="shared" si="2"/>
        <v>100</v>
      </c>
      <c r="S44" s="66">
        <f>SUM(S6-S12)</f>
        <v>0</v>
      </c>
      <c r="T44" s="65">
        <f>SUM(T6-T12)</f>
        <v>0</v>
      </c>
      <c r="U44" s="66">
        <f>SUM(U6-U12)</f>
        <v>0</v>
      </c>
      <c r="V44" s="66">
        <f>SUM(V6-V12)</f>
        <v>0</v>
      </c>
      <c r="W44" s="16" t="e">
        <f t="shared" si="3"/>
        <v>#DIV/0!</v>
      </c>
      <c r="X44" s="77">
        <f>SUM(X6-X12)</f>
        <v>0</v>
      </c>
    </row>
    <row r="45" spans="1:24" s="31" customFormat="1" ht="9.75" customHeight="1">
      <c r="A45" s="27" t="s">
        <v>25</v>
      </c>
      <c r="B45" s="28" t="s">
        <v>29</v>
      </c>
      <c r="C45" s="28"/>
      <c r="D45" s="27" t="s">
        <v>30</v>
      </c>
      <c r="E45" s="29">
        <v>17213</v>
      </c>
      <c r="F45" s="30">
        <v>17805</v>
      </c>
      <c r="G45" s="30">
        <v>17805</v>
      </c>
      <c r="H45" s="30">
        <f t="shared" si="0"/>
        <v>100</v>
      </c>
      <c r="I45" s="30">
        <v>17439</v>
      </c>
      <c r="J45" s="9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6"/>
    </row>
    <row r="46" spans="1:24" s="31" customFormat="1" ht="9.75" customHeight="1">
      <c r="A46" s="32" t="s">
        <v>26</v>
      </c>
      <c r="B46" s="33" t="s">
        <v>77</v>
      </c>
      <c r="C46" s="33"/>
      <c r="D46" s="32" t="s">
        <v>31</v>
      </c>
      <c r="E46" s="34">
        <v>39.59</v>
      </c>
      <c r="F46" s="35">
        <v>40.37</v>
      </c>
      <c r="G46" s="35">
        <v>40.37</v>
      </c>
      <c r="H46" s="35">
        <f t="shared" si="0"/>
        <v>100</v>
      </c>
      <c r="I46" s="35">
        <v>39.78</v>
      </c>
      <c r="J46" s="96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6"/>
    </row>
    <row r="47" spans="1:24" s="31" customFormat="1" ht="9.75" customHeight="1">
      <c r="A47" s="36" t="s">
        <v>27</v>
      </c>
      <c r="B47" s="37" t="s">
        <v>32</v>
      </c>
      <c r="C47" s="37"/>
      <c r="D47" s="36" t="s">
        <v>31</v>
      </c>
      <c r="E47" s="38">
        <v>44</v>
      </c>
      <c r="F47" s="39">
        <v>44</v>
      </c>
      <c r="G47" s="39">
        <v>44</v>
      </c>
      <c r="H47" s="39">
        <f t="shared" si="0"/>
        <v>100</v>
      </c>
      <c r="I47" s="39">
        <v>44</v>
      </c>
      <c r="J47" s="9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8"/>
    </row>
  </sheetData>
  <mergeCells count="20">
    <mergeCell ref="A1:X1"/>
    <mergeCell ref="T4:T5"/>
    <mergeCell ref="U4:W4"/>
    <mergeCell ref="X4:X5"/>
    <mergeCell ref="T3:X3"/>
    <mergeCell ref="O4:O5"/>
    <mergeCell ref="P4:R4"/>
    <mergeCell ref="S4:S5"/>
    <mergeCell ref="O3:S3"/>
    <mergeCell ref="J3:N3"/>
    <mergeCell ref="J4:J5"/>
    <mergeCell ref="K4:M4"/>
    <mergeCell ref="N4:N5"/>
    <mergeCell ref="A3:A5"/>
    <mergeCell ref="B3:C5"/>
    <mergeCell ref="D3:D5"/>
    <mergeCell ref="E4:E5"/>
    <mergeCell ref="E3:I3"/>
    <mergeCell ref="F4:H4"/>
    <mergeCell ref="I4:I5"/>
  </mergeCells>
  <printOptions horizontalCentered="1" verticalCentered="1"/>
  <pageMargins left="0.5905511811023623" right="0.5905511811023623" top="0.7874015748031497" bottom="0.7874015748031497" header="0.5118110236220472" footer="0.5118110236220472"/>
  <pageSetup firstPageNumber="99" useFirstPageNumber="1" horizontalDpi="300" verticalDpi="300" orientation="landscape" paperSize="9" r:id="rId1"/>
  <headerFooter alignWithMargins="0">
    <oddHeader>&amp;C&amp;"Times New Roman,Tučné"&amp;8&amp;UFinanční a hmotné ukazatele příspěvkových organizací zřízených městem Prostějovem pro rok 2006</oddHeader>
    <oddFooter>&amp;C&amp;8Stránka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1111113111111111">
    <tabColor indexed="14"/>
  </sheetPr>
  <dimension ref="A1:X47"/>
  <sheetViews>
    <sheetView zoomScale="120" zoomScaleNormal="120" workbookViewId="0" topLeftCell="B1">
      <selection activeCell="A1" sqref="A1:X1"/>
    </sheetView>
  </sheetViews>
  <sheetFormatPr defaultColWidth="10" defaultRowHeight="8.25"/>
  <cols>
    <col min="1" max="1" width="5.5" style="2" customWidth="1"/>
    <col min="2" max="2" width="6.5" style="0" customWidth="1"/>
    <col min="3" max="3" width="29.25" style="0" bestFit="1" customWidth="1"/>
    <col min="4" max="4" width="8.5" style="0" customWidth="1"/>
    <col min="5" max="7" width="11" style="0" customWidth="1"/>
    <col min="8" max="8" width="8.75" style="0" customWidth="1"/>
    <col min="9" max="12" width="11" style="0" customWidth="1"/>
    <col min="13" max="13" width="8.75" style="0" customWidth="1"/>
    <col min="14" max="17" width="11" style="0" customWidth="1"/>
    <col min="18" max="18" width="8.75" style="0" customWidth="1"/>
    <col min="19" max="22" width="11" style="0" customWidth="1"/>
    <col min="23" max="23" width="8.75" style="0" customWidth="1"/>
    <col min="24" max="24" width="11" style="0" customWidth="1"/>
    <col min="25" max="16384" width="6.5" style="0" customWidth="1"/>
  </cols>
  <sheetData>
    <row r="1" spans="1:24" s="49" customFormat="1" ht="15.75">
      <c r="A1" s="198" t="s">
        <v>102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3" spans="1:24" s="41" customFormat="1" ht="9.75" customHeight="1">
      <c r="A3" s="201" t="s">
        <v>94</v>
      </c>
      <c r="B3" s="204" t="s">
        <v>92</v>
      </c>
      <c r="C3" s="205"/>
      <c r="D3" s="201" t="s">
        <v>93</v>
      </c>
      <c r="E3" s="200" t="s">
        <v>79</v>
      </c>
      <c r="F3" s="200"/>
      <c r="G3" s="200"/>
      <c r="H3" s="200"/>
      <c r="I3" s="200"/>
      <c r="J3" s="200" t="s">
        <v>87</v>
      </c>
      <c r="K3" s="200"/>
      <c r="L3" s="200"/>
      <c r="M3" s="200"/>
      <c r="N3" s="200"/>
      <c r="O3" s="200" t="s">
        <v>88</v>
      </c>
      <c r="P3" s="200"/>
      <c r="Q3" s="200"/>
      <c r="R3" s="200"/>
      <c r="S3" s="200"/>
      <c r="T3" s="200" t="s">
        <v>86</v>
      </c>
      <c r="U3" s="200"/>
      <c r="V3" s="200"/>
      <c r="W3" s="200"/>
      <c r="X3" s="200"/>
    </row>
    <row r="4" spans="1:24" s="41" customFormat="1" ht="9.75" customHeight="1">
      <c r="A4" s="202"/>
      <c r="B4" s="206"/>
      <c r="C4" s="206"/>
      <c r="D4" s="202"/>
      <c r="E4" s="199" t="s">
        <v>91</v>
      </c>
      <c r="F4" s="200" t="s">
        <v>107</v>
      </c>
      <c r="G4" s="200"/>
      <c r="H4" s="200"/>
      <c r="I4" s="199" t="s">
        <v>108</v>
      </c>
      <c r="J4" s="199" t="s">
        <v>91</v>
      </c>
      <c r="K4" s="200" t="s">
        <v>107</v>
      </c>
      <c r="L4" s="200"/>
      <c r="M4" s="200"/>
      <c r="N4" s="199" t="s">
        <v>108</v>
      </c>
      <c r="O4" s="199" t="s">
        <v>91</v>
      </c>
      <c r="P4" s="200" t="s">
        <v>107</v>
      </c>
      <c r="Q4" s="200"/>
      <c r="R4" s="200"/>
      <c r="S4" s="199" t="s">
        <v>108</v>
      </c>
      <c r="T4" s="199" t="s">
        <v>91</v>
      </c>
      <c r="U4" s="200" t="s">
        <v>107</v>
      </c>
      <c r="V4" s="200"/>
      <c r="W4" s="200"/>
      <c r="X4" s="199" t="s">
        <v>108</v>
      </c>
    </row>
    <row r="5" spans="1:24" s="41" customFormat="1" ht="9.75" customHeight="1">
      <c r="A5" s="203"/>
      <c r="B5" s="207"/>
      <c r="C5" s="207"/>
      <c r="D5" s="203"/>
      <c r="E5" s="200"/>
      <c r="F5" s="40" t="s">
        <v>80</v>
      </c>
      <c r="G5" s="40" t="s">
        <v>81</v>
      </c>
      <c r="H5" s="40" t="s">
        <v>82</v>
      </c>
      <c r="I5" s="200"/>
      <c r="J5" s="200"/>
      <c r="K5" s="40" t="s">
        <v>80</v>
      </c>
      <c r="L5" s="40" t="s">
        <v>81</v>
      </c>
      <c r="M5" s="40" t="s">
        <v>82</v>
      </c>
      <c r="N5" s="200"/>
      <c r="O5" s="200"/>
      <c r="P5" s="40" t="s">
        <v>80</v>
      </c>
      <c r="Q5" s="40" t="s">
        <v>81</v>
      </c>
      <c r="R5" s="40" t="s">
        <v>82</v>
      </c>
      <c r="S5" s="200"/>
      <c r="T5" s="200"/>
      <c r="U5" s="40" t="s">
        <v>80</v>
      </c>
      <c r="V5" s="40" t="s">
        <v>81</v>
      </c>
      <c r="W5" s="40" t="s">
        <v>82</v>
      </c>
      <c r="X5" s="200"/>
    </row>
    <row r="6" spans="1:24" s="19" customFormat="1" ht="9.75" customHeight="1">
      <c r="A6" s="11" t="s">
        <v>0</v>
      </c>
      <c r="B6" s="12" t="s">
        <v>1</v>
      </c>
      <c r="C6" s="12"/>
      <c r="D6" s="11" t="s">
        <v>2</v>
      </c>
      <c r="E6" s="65">
        <f>SUM(E7,E10)</f>
        <v>10856.7</v>
      </c>
      <c r="F6" s="66">
        <f>SUM(F7,F10)</f>
        <v>13193.061</v>
      </c>
      <c r="G6" s="66">
        <f>SUM(G7,G10)</f>
        <v>13325.71</v>
      </c>
      <c r="H6" s="16">
        <f aca="true" t="shared" si="0" ref="H6:H47">G6/F6*100</f>
        <v>101.00544521093322</v>
      </c>
      <c r="I6" s="77">
        <f>SUM(I7,I10)</f>
        <v>8224.289999999999</v>
      </c>
      <c r="J6" s="106">
        <f>SUM(J7,J10)</f>
        <v>5213.5</v>
      </c>
      <c r="K6" s="107">
        <f>SUM(K7,K10)</f>
        <v>7288.514</v>
      </c>
      <c r="L6" s="66">
        <f>SUM(L7,L10)</f>
        <v>7421.1630000000005</v>
      </c>
      <c r="M6" s="16">
        <f aca="true" t="shared" si="1" ref="M6:M44">L6/K6*100</f>
        <v>101.81997317971812</v>
      </c>
      <c r="N6" s="66">
        <f>SUM(N7,N10)</f>
        <v>5353.376</v>
      </c>
      <c r="O6" s="65">
        <f>SUM(O7,O10)</f>
        <v>5643.2</v>
      </c>
      <c r="P6" s="66">
        <f>SUM(P7,P10)</f>
        <v>5904.547</v>
      </c>
      <c r="Q6" s="66">
        <f>SUM(Q7,Q10)</f>
        <v>5904.547</v>
      </c>
      <c r="R6" s="16">
        <f aca="true" t="shared" si="2" ref="R6:R44">Q6/P6*100</f>
        <v>100</v>
      </c>
      <c r="S6" s="66">
        <f>SUM(S7,S10)</f>
        <v>2870.914</v>
      </c>
      <c r="T6" s="65">
        <f>SUM(T7,T10)</f>
        <v>0</v>
      </c>
      <c r="U6" s="66">
        <f>SUM(U7,U10)</f>
        <v>0</v>
      </c>
      <c r="V6" s="66">
        <f>SUM(V7,V10)</f>
        <v>0</v>
      </c>
      <c r="W6" s="16" t="e">
        <f aca="true" t="shared" si="3" ref="W6:W44">V6/U6*100</f>
        <v>#DIV/0!</v>
      </c>
      <c r="X6" s="77">
        <f>SUM(X7,X10)</f>
        <v>0</v>
      </c>
    </row>
    <row r="7" spans="1:24" s="19" customFormat="1" ht="9.75" customHeight="1">
      <c r="A7" s="11" t="s">
        <v>3</v>
      </c>
      <c r="B7" s="12" t="s">
        <v>76</v>
      </c>
      <c r="C7" s="12"/>
      <c r="D7" s="11" t="s">
        <v>2</v>
      </c>
      <c r="E7" s="65">
        <f>SUM(E8,E9)</f>
        <v>2970.7</v>
      </c>
      <c r="F7" s="66">
        <f>SUM(F8,F9)</f>
        <v>3243.714</v>
      </c>
      <c r="G7" s="66">
        <f>SUM(G8,G9)</f>
        <v>3376.363</v>
      </c>
      <c r="H7" s="16">
        <f t="shared" si="0"/>
        <v>104.08941725441885</v>
      </c>
      <c r="I7" s="77">
        <f>SUM(I8,I9)</f>
        <v>2658.1389999999997</v>
      </c>
      <c r="J7" s="102">
        <f>SUM(J8,J9)</f>
        <v>2970.7</v>
      </c>
      <c r="K7" s="123">
        <f>SUM(K8,K9)</f>
        <v>3243.714</v>
      </c>
      <c r="L7" s="66">
        <f>SUM(L8,L9)</f>
        <v>3376.363</v>
      </c>
      <c r="M7" s="16">
        <f t="shared" si="1"/>
        <v>104.08941725441885</v>
      </c>
      <c r="N7" s="66">
        <f>SUM(N8,N9)</f>
        <v>2658.1389999999997</v>
      </c>
      <c r="O7" s="65">
        <f>SUM(O8,O9)</f>
        <v>0</v>
      </c>
      <c r="P7" s="66">
        <f>SUM(P8,P9)</f>
        <v>0</v>
      </c>
      <c r="Q7" s="66">
        <f>SUM(Q8,Q9)</f>
        <v>0</v>
      </c>
      <c r="R7" s="16" t="e">
        <f t="shared" si="2"/>
        <v>#DIV/0!</v>
      </c>
      <c r="S7" s="66">
        <f>SUM(S8,S9)</f>
        <v>0</v>
      </c>
      <c r="T7" s="65">
        <f>SUM(T8,T9)</f>
        <v>0</v>
      </c>
      <c r="U7" s="66">
        <f>SUM(U8,U9)</f>
        <v>0</v>
      </c>
      <c r="V7" s="66">
        <f>SUM(V8,V9)</f>
        <v>0</v>
      </c>
      <c r="W7" s="16" t="e">
        <f t="shared" si="3"/>
        <v>#DIV/0!</v>
      </c>
      <c r="X7" s="77">
        <f>SUM(X8,X9)</f>
        <v>0</v>
      </c>
    </row>
    <row r="8" spans="1:24" ht="9.75" customHeight="1">
      <c r="A8" s="21" t="s">
        <v>64</v>
      </c>
      <c r="B8" s="4" t="s">
        <v>5</v>
      </c>
      <c r="C8" s="4"/>
      <c r="D8" s="21" t="s">
        <v>2</v>
      </c>
      <c r="E8" s="83">
        <f aca="true" t="shared" si="4" ref="E8:G11">SUM(J8,O8)</f>
        <v>2960.7</v>
      </c>
      <c r="F8" s="84">
        <f t="shared" si="4"/>
        <v>2970.7</v>
      </c>
      <c r="G8" s="84">
        <f t="shared" si="4"/>
        <v>3113.524</v>
      </c>
      <c r="H8" s="10">
        <f t="shared" si="0"/>
        <v>104.80775574780354</v>
      </c>
      <c r="I8" s="91">
        <f>SUM(N8,S8)</f>
        <v>2450.997</v>
      </c>
      <c r="J8" s="122">
        <v>2960.7</v>
      </c>
      <c r="K8" s="124">
        <v>2970.7</v>
      </c>
      <c r="L8" s="84">
        <v>3113.524</v>
      </c>
      <c r="M8" s="10">
        <f t="shared" si="1"/>
        <v>104.80775574780354</v>
      </c>
      <c r="N8" s="84">
        <v>2450.997</v>
      </c>
      <c r="O8" s="83"/>
      <c r="P8" s="84"/>
      <c r="Q8" s="84"/>
      <c r="R8" s="10" t="e">
        <f t="shared" si="2"/>
        <v>#DIV/0!</v>
      </c>
      <c r="S8" s="84"/>
      <c r="T8" s="83"/>
      <c r="U8" s="84"/>
      <c r="V8" s="84"/>
      <c r="W8" s="10" t="e">
        <f t="shared" si="3"/>
        <v>#DIV/0!</v>
      </c>
      <c r="X8" s="91"/>
    </row>
    <row r="9" spans="1:24" ht="9.75" customHeight="1">
      <c r="A9" s="22" t="s">
        <v>65</v>
      </c>
      <c r="B9" s="13" t="s">
        <v>7</v>
      </c>
      <c r="C9" s="13"/>
      <c r="D9" s="22" t="s">
        <v>2</v>
      </c>
      <c r="E9" s="85">
        <f t="shared" si="4"/>
        <v>10</v>
      </c>
      <c r="F9" s="86">
        <f t="shared" si="4"/>
        <v>273.014</v>
      </c>
      <c r="G9" s="86">
        <f t="shared" si="4"/>
        <v>262.839</v>
      </c>
      <c r="H9" s="6">
        <f t="shared" si="0"/>
        <v>96.27308489674522</v>
      </c>
      <c r="I9" s="92">
        <f>SUM(N9,S9)</f>
        <v>207.142</v>
      </c>
      <c r="J9" s="108">
        <v>10</v>
      </c>
      <c r="K9" s="109">
        <v>273.014</v>
      </c>
      <c r="L9" s="86">
        <v>262.839</v>
      </c>
      <c r="M9" s="6">
        <f t="shared" si="1"/>
        <v>96.27308489674522</v>
      </c>
      <c r="N9" s="86">
        <v>207.142</v>
      </c>
      <c r="O9" s="85"/>
      <c r="P9" s="86"/>
      <c r="Q9" s="86"/>
      <c r="R9" s="6" t="e">
        <f t="shared" si="2"/>
        <v>#DIV/0!</v>
      </c>
      <c r="S9" s="86"/>
      <c r="T9" s="85"/>
      <c r="U9" s="86"/>
      <c r="V9" s="86"/>
      <c r="W9" s="6" t="e">
        <f t="shared" si="3"/>
        <v>#DIV/0!</v>
      </c>
      <c r="X9" s="92"/>
    </row>
    <row r="10" spans="1:24" s="9" customFormat="1" ht="9.75" customHeight="1">
      <c r="A10" s="11" t="s">
        <v>4</v>
      </c>
      <c r="B10" s="18" t="s">
        <v>9</v>
      </c>
      <c r="C10" s="17"/>
      <c r="D10" s="11" t="s">
        <v>2</v>
      </c>
      <c r="E10" s="65">
        <f t="shared" si="4"/>
        <v>7886</v>
      </c>
      <c r="F10" s="66">
        <f t="shared" si="4"/>
        <v>9949.347</v>
      </c>
      <c r="G10" s="66">
        <f t="shared" si="4"/>
        <v>9949.347</v>
      </c>
      <c r="H10" s="16">
        <f t="shared" si="0"/>
        <v>100</v>
      </c>
      <c r="I10" s="77">
        <f>SUM(N10,S10)</f>
        <v>5566.151</v>
      </c>
      <c r="J10" s="110">
        <v>2242.8</v>
      </c>
      <c r="K10" s="111">
        <v>4044.8</v>
      </c>
      <c r="L10" s="66">
        <v>4044.8</v>
      </c>
      <c r="M10" s="16">
        <f t="shared" si="1"/>
        <v>100</v>
      </c>
      <c r="N10" s="66">
        <v>2695.237</v>
      </c>
      <c r="O10" s="65">
        <v>5643.2</v>
      </c>
      <c r="P10" s="66">
        <v>5904.547</v>
      </c>
      <c r="Q10" s="66">
        <v>5904.547</v>
      </c>
      <c r="R10" s="16">
        <f t="shared" si="2"/>
        <v>100</v>
      </c>
      <c r="S10" s="66">
        <v>2870.914</v>
      </c>
      <c r="T10" s="65"/>
      <c r="U10" s="66"/>
      <c r="V10" s="66"/>
      <c r="W10" s="16" t="e">
        <f t="shared" si="3"/>
        <v>#DIV/0!</v>
      </c>
      <c r="X10" s="77"/>
    </row>
    <row r="11" spans="1:24" s="9" customFormat="1" ht="9.75" customHeight="1">
      <c r="A11" s="11" t="s">
        <v>6</v>
      </c>
      <c r="B11" s="18" t="s">
        <v>11</v>
      </c>
      <c r="C11" s="17"/>
      <c r="D11" s="11" t="s">
        <v>2</v>
      </c>
      <c r="E11" s="65">
        <f t="shared" si="4"/>
        <v>0</v>
      </c>
      <c r="F11" s="66">
        <f t="shared" si="4"/>
        <v>0</v>
      </c>
      <c r="G11" s="66">
        <f t="shared" si="4"/>
        <v>0</v>
      </c>
      <c r="H11" s="16" t="e">
        <f t="shared" si="0"/>
        <v>#DIV/0!</v>
      </c>
      <c r="I11" s="77">
        <f>SUM(N11,S11)</f>
        <v>0</v>
      </c>
      <c r="J11" s="112"/>
      <c r="K11" s="113"/>
      <c r="L11" s="66"/>
      <c r="M11" s="16" t="e">
        <f t="shared" si="1"/>
        <v>#DIV/0!</v>
      </c>
      <c r="N11" s="66"/>
      <c r="O11" s="65"/>
      <c r="P11" s="66"/>
      <c r="Q11" s="66"/>
      <c r="R11" s="16" t="e">
        <f t="shared" si="2"/>
        <v>#DIV/0!</v>
      </c>
      <c r="S11" s="66"/>
      <c r="T11" s="65"/>
      <c r="U11" s="66"/>
      <c r="V11" s="66"/>
      <c r="W11" s="16" t="e">
        <f t="shared" si="3"/>
        <v>#DIV/0!</v>
      </c>
      <c r="X11" s="77"/>
    </row>
    <row r="12" spans="1:24" s="9" customFormat="1" ht="9.75" customHeight="1">
      <c r="A12" s="11" t="s">
        <v>8</v>
      </c>
      <c r="B12" s="18" t="s">
        <v>13</v>
      </c>
      <c r="C12" s="17"/>
      <c r="D12" s="11" t="s">
        <v>2</v>
      </c>
      <c r="E12" s="65">
        <f>SUM(E13,E17,E23,E27,E31,E32,E36,E37,E38,E39,E40,E43)</f>
        <v>10856.699999999997</v>
      </c>
      <c r="F12" s="66">
        <f>SUM(F13,F17,F23,F27,F31,F32,F36,F37,F38,F39,F40,F43)</f>
        <v>13193.061</v>
      </c>
      <c r="G12" s="66">
        <f>SUM(G13,G17,G23,G27,G31,G32,G36,G37,G38,G39,G40,G43)</f>
        <v>12658.082</v>
      </c>
      <c r="H12" s="16">
        <f t="shared" si="0"/>
        <v>95.9449971466061</v>
      </c>
      <c r="I12" s="77">
        <f>SUM(I13,I17,I23,I27,I31,I32,I36,I37,I38,I39,I40,I43)</f>
        <v>7884.860999999999</v>
      </c>
      <c r="J12" s="106">
        <f>SUM(J13,J17,J23,J27,J31,J32,J36,J37,J38,J39,J40,J43)</f>
        <v>5213.499999999999</v>
      </c>
      <c r="K12" s="107">
        <f>SUM(K13,K17,K23,K27,K31,K32,K36,K37,K38,K39,K40,K43)</f>
        <v>7288.513999999999</v>
      </c>
      <c r="L12" s="66">
        <f>SUM(L13,L17,L23,L27,L31,L32,L36,L37,L38,L39,L40,L43)</f>
        <v>6753.535</v>
      </c>
      <c r="M12" s="16">
        <f t="shared" si="1"/>
        <v>92.6599715662205</v>
      </c>
      <c r="N12" s="66">
        <f>SUM(N13,N17,N23,N27,N31,N32,N36,N37,N38,N39,N40,N43)</f>
        <v>5013.947</v>
      </c>
      <c r="O12" s="65">
        <f>SUM(O13,O17,O23,O27,O31,O32,O36,O37,O38,O39,O40,O43)</f>
        <v>5643.2</v>
      </c>
      <c r="P12" s="66">
        <f>SUM(P13,P17,P23,P27,P31,P32,P36,P37,P38,P39,P40,P43)</f>
        <v>5904.5470000000005</v>
      </c>
      <c r="Q12" s="66">
        <f>SUM(Q13,Q17,Q23,Q27,Q31,Q32,Q36,Q37,Q38,Q39,Q40,Q43)</f>
        <v>5904.5470000000005</v>
      </c>
      <c r="R12" s="16">
        <f t="shared" si="2"/>
        <v>100</v>
      </c>
      <c r="S12" s="66">
        <f>SUM(S13,S17,S23,S27,S31,S32,S36,S37,S38,S39,S40,S43)</f>
        <v>2870.9139999999998</v>
      </c>
      <c r="T12" s="65">
        <f>SUM(T13,T17,T23,T27,T31,T32,T36,T37,T38,T39,T40,T43)</f>
        <v>0</v>
      </c>
      <c r="U12" s="66">
        <f>SUM(U13,U17,U23,U27,U31,U32,U36,U37,U38,U39,U40,U43)</f>
        <v>0</v>
      </c>
      <c r="V12" s="66">
        <f>SUM(V13,V17,V23,V27,V31,V32,V36,V37,V38,V39,V40,V43)</f>
        <v>0</v>
      </c>
      <c r="W12" s="16" t="e">
        <f t="shared" si="3"/>
        <v>#DIV/0!</v>
      </c>
      <c r="X12" s="77">
        <f>SUM(X13,X17,X23,X27,X31,X32,X36,X37,X38,X39,X40,X43)</f>
        <v>0</v>
      </c>
    </row>
    <row r="13" spans="1:24" s="9" customFormat="1" ht="9.75" customHeight="1">
      <c r="A13" s="15" t="s">
        <v>10</v>
      </c>
      <c r="B13" s="20" t="s">
        <v>33</v>
      </c>
      <c r="C13" s="25"/>
      <c r="D13" s="15" t="s">
        <v>2</v>
      </c>
      <c r="E13" s="71">
        <f>SUM(E14:E16)</f>
        <v>501</v>
      </c>
      <c r="F13" s="72">
        <f>SUM(F14:F16)</f>
        <v>1135.951</v>
      </c>
      <c r="G13" s="72">
        <f>SUM(G14:G16)</f>
        <v>1135.951</v>
      </c>
      <c r="H13" s="8">
        <f t="shared" si="0"/>
        <v>100</v>
      </c>
      <c r="I13" s="80">
        <f>SUM(I14:I16)</f>
        <v>1118.228</v>
      </c>
      <c r="J13" s="114">
        <f>SUM(J14:J16)</f>
        <v>501</v>
      </c>
      <c r="K13" s="115">
        <f>SUM(K14:K16)</f>
        <v>923.754</v>
      </c>
      <c r="L13" s="72">
        <f>SUM(L14:L16)</f>
        <v>923.754</v>
      </c>
      <c r="M13" s="8">
        <f t="shared" si="1"/>
        <v>100</v>
      </c>
      <c r="N13" s="72">
        <f>SUM(N14:N16)</f>
        <v>1065.068</v>
      </c>
      <c r="O13" s="71">
        <f>SUM(O14:O16)</f>
        <v>0</v>
      </c>
      <c r="P13" s="72">
        <f>SUM(P14:P16)</f>
        <v>212.197</v>
      </c>
      <c r="Q13" s="72">
        <f>SUM(Q14:Q16)</f>
        <v>212.197</v>
      </c>
      <c r="R13" s="8">
        <f t="shared" si="2"/>
        <v>100</v>
      </c>
      <c r="S13" s="72">
        <f>SUM(S14:S16)</f>
        <v>53.16</v>
      </c>
      <c r="T13" s="71">
        <f>SUM(T14:T16)</f>
        <v>0</v>
      </c>
      <c r="U13" s="72">
        <f>SUM(U14:U16)</f>
        <v>0</v>
      </c>
      <c r="V13" s="72">
        <f>SUM(V14:V16)</f>
        <v>0</v>
      </c>
      <c r="W13" s="8" t="e">
        <f t="shared" si="3"/>
        <v>#DIV/0!</v>
      </c>
      <c r="X13" s="80">
        <f>SUM(X14:X16)</f>
        <v>0</v>
      </c>
    </row>
    <row r="14" spans="1:24" ht="9.75" customHeight="1">
      <c r="A14" s="21" t="s">
        <v>66</v>
      </c>
      <c r="B14" s="4" t="s">
        <v>34</v>
      </c>
      <c r="C14" s="4" t="s">
        <v>35</v>
      </c>
      <c r="D14" s="21" t="s">
        <v>2</v>
      </c>
      <c r="E14" s="83">
        <f aca="true" t="shared" si="5" ref="E14:G16">SUM(J14,O14)</f>
        <v>0</v>
      </c>
      <c r="F14" s="84">
        <f t="shared" si="5"/>
        <v>244.451</v>
      </c>
      <c r="G14" s="84">
        <f t="shared" si="5"/>
        <v>244.451</v>
      </c>
      <c r="H14" s="10">
        <f t="shared" si="0"/>
        <v>100</v>
      </c>
      <c r="I14" s="91">
        <f>SUM(N14,S14)</f>
        <v>446.738</v>
      </c>
      <c r="J14" s="108"/>
      <c r="K14" s="109">
        <v>219.202</v>
      </c>
      <c r="L14" s="84">
        <v>219.202</v>
      </c>
      <c r="M14" s="10">
        <f t="shared" si="1"/>
        <v>100</v>
      </c>
      <c r="N14" s="84">
        <v>409.533</v>
      </c>
      <c r="O14" s="83"/>
      <c r="P14" s="84">
        <v>25.249</v>
      </c>
      <c r="Q14" s="84">
        <v>25.249</v>
      </c>
      <c r="R14" s="10">
        <f t="shared" si="2"/>
        <v>100</v>
      </c>
      <c r="S14" s="84">
        <v>37.205</v>
      </c>
      <c r="T14" s="83"/>
      <c r="U14" s="84"/>
      <c r="V14" s="84"/>
      <c r="W14" s="10" t="e">
        <f t="shared" si="3"/>
        <v>#DIV/0!</v>
      </c>
      <c r="X14" s="91"/>
    </row>
    <row r="15" spans="1:24" ht="9.75" customHeight="1">
      <c r="A15" s="23" t="s">
        <v>67</v>
      </c>
      <c r="B15" s="5"/>
      <c r="C15" s="5" t="s">
        <v>38</v>
      </c>
      <c r="D15" s="23" t="s">
        <v>2</v>
      </c>
      <c r="E15" s="87">
        <f t="shared" si="5"/>
        <v>0</v>
      </c>
      <c r="F15" s="88">
        <f t="shared" si="5"/>
        <v>70.513</v>
      </c>
      <c r="G15" s="88">
        <f t="shared" si="5"/>
        <v>70.513</v>
      </c>
      <c r="H15" s="3">
        <f t="shared" si="0"/>
        <v>100</v>
      </c>
      <c r="I15" s="93">
        <f>SUM(N15,S15)</f>
        <v>107.731</v>
      </c>
      <c r="J15" s="108"/>
      <c r="K15" s="109">
        <v>24.487</v>
      </c>
      <c r="L15" s="88">
        <v>24.487</v>
      </c>
      <c r="M15" s="3">
        <f t="shared" si="1"/>
        <v>100</v>
      </c>
      <c r="N15" s="88">
        <v>99.176</v>
      </c>
      <c r="O15" s="87"/>
      <c r="P15" s="88">
        <v>46.026</v>
      </c>
      <c r="Q15" s="88">
        <v>46.026</v>
      </c>
      <c r="R15" s="3">
        <f t="shared" si="2"/>
        <v>100</v>
      </c>
      <c r="S15" s="88">
        <v>8.555</v>
      </c>
      <c r="T15" s="87"/>
      <c r="U15" s="88"/>
      <c r="V15" s="88"/>
      <c r="W15" s="3" t="e">
        <f t="shared" si="3"/>
        <v>#DIV/0!</v>
      </c>
      <c r="X15" s="93"/>
    </row>
    <row r="16" spans="1:24" ht="9.75" customHeight="1">
      <c r="A16" s="24" t="s">
        <v>68</v>
      </c>
      <c r="B16" s="14"/>
      <c r="C16" s="14" t="s">
        <v>39</v>
      </c>
      <c r="D16" s="24" t="s">
        <v>2</v>
      </c>
      <c r="E16" s="89">
        <f t="shared" si="5"/>
        <v>501</v>
      </c>
      <c r="F16" s="90">
        <f t="shared" si="5"/>
        <v>820.9870000000001</v>
      </c>
      <c r="G16" s="90">
        <f t="shared" si="5"/>
        <v>820.9870000000001</v>
      </c>
      <c r="H16" s="7">
        <f t="shared" si="0"/>
        <v>100</v>
      </c>
      <c r="I16" s="94">
        <f>SUM(N16,S16)</f>
        <v>563.759</v>
      </c>
      <c r="J16" s="116">
        <v>501</v>
      </c>
      <c r="K16" s="117">
        <v>680.065</v>
      </c>
      <c r="L16" s="90">
        <v>680.065</v>
      </c>
      <c r="M16" s="7">
        <f t="shared" si="1"/>
        <v>100</v>
      </c>
      <c r="N16" s="90">
        <v>556.359</v>
      </c>
      <c r="O16" s="89"/>
      <c r="P16" s="90">
        <v>140.922</v>
      </c>
      <c r="Q16" s="90">
        <v>140.922</v>
      </c>
      <c r="R16" s="7">
        <f t="shared" si="2"/>
        <v>100</v>
      </c>
      <c r="S16" s="90">
        <v>7.4</v>
      </c>
      <c r="T16" s="89"/>
      <c r="U16" s="90"/>
      <c r="V16" s="90"/>
      <c r="W16" s="7" t="e">
        <f t="shared" si="3"/>
        <v>#DIV/0!</v>
      </c>
      <c r="X16" s="94"/>
    </row>
    <row r="17" spans="1:24" s="9" customFormat="1" ht="9.75" customHeight="1">
      <c r="A17" s="15" t="s">
        <v>12</v>
      </c>
      <c r="B17" s="26" t="s">
        <v>49</v>
      </c>
      <c r="C17" s="26"/>
      <c r="D17" s="15" t="s">
        <v>2</v>
      </c>
      <c r="E17" s="71">
        <f>SUM(E18:E22)</f>
        <v>1075</v>
      </c>
      <c r="F17" s="72">
        <f>SUM(F18:F22)</f>
        <v>1755</v>
      </c>
      <c r="G17" s="72">
        <f>SUM(G18:G22)</f>
        <v>1755</v>
      </c>
      <c r="H17" s="8">
        <f t="shared" si="0"/>
        <v>100</v>
      </c>
      <c r="I17" s="80">
        <f>SUM(I18:I22)</f>
        <v>987.6859999999999</v>
      </c>
      <c r="J17" s="114">
        <f>SUM(J18:J22)</f>
        <v>1075</v>
      </c>
      <c r="K17" s="115">
        <f>SUM(K18:K22)</f>
        <v>1755</v>
      </c>
      <c r="L17" s="72">
        <f>SUM(L18:L22)</f>
        <v>1755</v>
      </c>
      <c r="M17" s="8">
        <f t="shared" si="1"/>
        <v>100</v>
      </c>
      <c r="N17" s="72">
        <f>SUM(N18:N22)</f>
        <v>987.6859999999999</v>
      </c>
      <c r="O17" s="71">
        <f>SUM(O18:O22)</f>
        <v>0</v>
      </c>
      <c r="P17" s="72">
        <f>SUM(P18:P22)</f>
        <v>0</v>
      </c>
      <c r="Q17" s="72">
        <f>SUM(Q18:Q22)</f>
        <v>0</v>
      </c>
      <c r="R17" s="8" t="e">
        <f t="shared" si="2"/>
        <v>#DIV/0!</v>
      </c>
      <c r="S17" s="72">
        <f>SUM(S18:S22)</f>
        <v>0</v>
      </c>
      <c r="T17" s="71">
        <f>SUM(T18:T22)</f>
        <v>0</v>
      </c>
      <c r="U17" s="72">
        <f>SUM(U18:U22)</f>
        <v>0</v>
      </c>
      <c r="V17" s="72">
        <f>SUM(V18:V22)</f>
        <v>0</v>
      </c>
      <c r="W17" s="8" t="e">
        <f t="shared" si="3"/>
        <v>#DIV/0!</v>
      </c>
      <c r="X17" s="80">
        <f>SUM(X18:X22)</f>
        <v>0</v>
      </c>
    </row>
    <row r="18" spans="1:24" ht="9.75" customHeight="1">
      <c r="A18" s="23" t="s">
        <v>69</v>
      </c>
      <c r="B18" s="5" t="s">
        <v>34</v>
      </c>
      <c r="C18" s="5" t="s">
        <v>44</v>
      </c>
      <c r="D18" s="23" t="s">
        <v>2</v>
      </c>
      <c r="E18" s="87">
        <f aca="true" t="shared" si="6" ref="E18:G22">SUM(J18,O18)</f>
        <v>300</v>
      </c>
      <c r="F18" s="88">
        <f t="shared" si="6"/>
        <v>710.844</v>
      </c>
      <c r="G18" s="88">
        <f t="shared" si="6"/>
        <v>710.844</v>
      </c>
      <c r="H18" s="3">
        <f t="shared" si="0"/>
        <v>100</v>
      </c>
      <c r="I18" s="93">
        <f>SUM(N18,S18)</f>
        <v>294.096</v>
      </c>
      <c r="J18" s="108">
        <v>300</v>
      </c>
      <c r="K18" s="109">
        <v>710.844</v>
      </c>
      <c r="L18" s="88">
        <v>710.844</v>
      </c>
      <c r="M18" s="3">
        <f t="shared" si="1"/>
        <v>100</v>
      </c>
      <c r="N18" s="88">
        <v>294.096</v>
      </c>
      <c r="O18" s="87"/>
      <c r="P18" s="88"/>
      <c r="Q18" s="88"/>
      <c r="R18" s="3" t="e">
        <f t="shared" si="2"/>
        <v>#DIV/0!</v>
      </c>
      <c r="S18" s="88"/>
      <c r="T18" s="87"/>
      <c r="U18" s="88"/>
      <c r="V18" s="88"/>
      <c r="W18" s="3" t="e">
        <f t="shared" si="3"/>
        <v>#DIV/0!</v>
      </c>
      <c r="X18" s="93"/>
    </row>
    <row r="19" spans="1:24" ht="9.75" customHeight="1">
      <c r="A19" s="23" t="s">
        <v>70</v>
      </c>
      <c r="B19" s="5"/>
      <c r="C19" s="5" t="s">
        <v>45</v>
      </c>
      <c r="D19" s="23" t="s">
        <v>2</v>
      </c>
      <c r="E19" s="87">
        <f t="shared" si="6"/>
        <v>250</v>
      </c>
      <c r="F19" s="88">
        <f t="shared" si="6"/>
        <v>370.784</v>
      </c>
      <c r="G19" s="88">
        <f t="shared" si="6"/>
        <v>370.784</v>
      </c>
      <c r="H19" s="3">
        <f t="shared" si="0"/>
        <v>100</v>
      </c>
      <c r="I19" s="93">
        <f>SUM(N19,S19)</f>
        <v>120.402</v>
      </c>
      <c r="J19" s="108">
        <v>250</v>
      </c>
      <c r="K19" s="109">
        <v>370.784</v>
      </c>
      <c r="L19" s="88">
        <v>370.784</v>
      </c>
      <c r="M19" s="3">
        <f t="shared" si="1"/>
        <v>100</v>
      </c>
      <c r="N19" s="88">
        <v>120.402</v>
      </c>
      <c r="O19" s="87"/>
      <c r="P19" s="88"/>
      <c r="Q19" s="88"/>
      <c r="R19" s="3" t="e">
        <f t="shared" si="2"/>
        <v>#DIV/0!</v>
      </c>
      <c r="S19" s="88"/>
      <c r="T19" s="87"/>
      <c r="U19" s="88"/>
      <c r="V19" s="88"/>
      <c r="W19" s="3" t="e">
        <f t="shared" si="3"/>
        <v>#DIV/0!</v>
      </c>
      <c r="X19" s="93"/>
    </row>
    <row r="20" spans="1:24" ht="9.75" customHeight="1">
      <c r="A20" s="23" t="s">
        <v>71</v>
      </c>
      <c r="B20" s="5"/>
      <c r="C20" s="5" t="s">
        <v>46</v>
      </c>
      <c r="D20" s="23" t="s">
        <v>2</v>
      </c>
      <c r="E20" s="87">
        <f t="shared" si="6"/>
        <v>525</v>
      </c>
      <c r="F20" s="88">
        <f t="shared" si="6"/>
        <v>673.372</v>
      </c>
      <c r="G20" s="88">
        <f t="shared" si="6"/>
        <v>673.372</v>
      </c>
      <c r="H20" s="3">
        <f t="shared" si="0"/>
        <v>100</v>
      </c>
      <c r="I20" s="93">
        <f>SUM(N20,S20)</f>
        <v>573.188</v>
      </c>
      <c r="J20" s="108">
        <v>525</v>
      </c>
      <c r="K20" s="109">
        <v>673.372</v>
      </c>
      <c r="L20" s="88">
        <v>673.372</v>
      </c>
      <c r="M20" s="3">
        <f t="shared" si="1"/>
        <v>100</v>
      </c>
      <c r="N20" s="88">
        <v>573.188</v>
      </c>
      <c r="O20" s="87"/>
      <c r="P20" s="88"/>
      <c r="Q20" s="88"/>
      <c r="R20" s="3" t="e">
        <f t="shared" si="2"/>
        <v>#DIV/0!</v>
      </c>
      <c r="S20" s="88"/>
      <c r="T20" s="87"/>
      <c r="U20" s="88"/>
      <c r="V20" s="88"/>
      <c r="W20" s="3" t="e">
        <f t="shared" si="3"/>
        <v>#DIV/0!</v>
      </c>
      <c r="X20" s="93"/>
    </row>
    <row r="21" spans="1:24" ht="9.75" customHeight="1">
      <c r="A21" s="23" t="s">
        <v>72</v>
      </c>
      <c r="B21" s="5"/>
      <c r="C21" s="5" t="s">
        <v>47</v>
      </c>
      <c r="D21" s="23" t="s">
        <v>2</v>
      </c>
      <c r="E21" s="87">
        <f t="shared" si="6"/>
        <v>0</v>
      </c>
      <c r="F21" s="88">
        <f t="shared" si="6"/>
        <v>0</v>
      </c>
      <c r="G21" s="88">
        <f t="shared" si="6"/>
        <v>0</v>
      </c>
      <c r="H21" s="3" t="e">
        <f t="shared" si="0"/>
        <v>#DIV/0!</v>
      </c>
      <c r="I21" s="93">
        <f>SUM(N21,S21)</f>
        <v>0</v>
      </c>
      <c r="J21" s="108"/>
      <c r="K21" s="109"/>
      <c r="L21" s="88"/>
      <c r="M21" s="3" t="e">
        <f t="shared" si="1"/>
        <v>#DIV/0!</v>
      </c>
      <c r="N21" s="88"/>
      <c r="O21" s="87"/>
      <c r="P21" s="88"/>
      <c r="Q21" s="88"/>
      <c r="R21" s="3" t="e">
        <f t="shared" si="2"/>
        <v>#DIV/0!</v>
      </c>
      <c r="S21" s="88"/>
      <c r="T21" s="87"/>
      <c r="U21" s="88"/>
      <c r="V21" s="88"/>
      <c r="W21" s="3" t="e">
        <f t="shared" si="3"/>
        <v>#DIV/0!</v>
      </c>
      <c r="X21" s="93"/>
    </row>
    <row r="22" spans="1:24" ht="9.75" customHeight="1">
      <c r="A22" s="24" t="s">
        <v>73</v>
      </c>
      <c r="B22" s="14"/>
      <c r="C22" s="14" t="s">
        <v>39</v>
      </c>
      <c r="D22" s="24" t="s">
        <v>2</v>
      </c>
      <c r="E22" s="89">
        <f t="shared" si="6"/>
        <v>0</v>
      </c>
      <c r="F22" s="90">
        <f t="shared" si="6"/>
        <v>0</v>
      </c>
      <c r="G22" s="90">
        <f t="shared" si="6"/>
        <v>0</v>
      </c>
      <c r="H22" s="7" t="e">
        <f t="shared" si="0"/>
        <v>#DIV/0!</v>
      </c>
      <c r="I22" s="94">
        <f>SUM(N22,S22)</f>
        <v>0</v>
      </c>
      <c r="J22" s="118"/>
      <c r="K22" s="119"/>
      <c r="L22" s="90"/>
      <c r="M22" s="7" t="e">
        <f t="shared" si="1"/>
        <v>#DIV/0!</v>
      </c>
      <c r="N22" s="90"/>
      <c r="O22" s="89"/>
      <c r="P22" s="90"/>
      <c r="Q22" s="90"/>
      <c r="R22" s="7" t="e">
        <f t="shared" si="2"/>
        <v>#DIV/0!</v>
      </c>
      <c r="S22" s="90"/>
      <c r="T22" s="89"/>
      <c r="U22" s="90"/>
      <c r="V22" s="90"/>
      <c r="W22" s="7" t="e">
        <f t="shared" si="3"/>
        <v>#DIV/0!</v>
      </c>
      <c r="X22" s="94"/>
    </row>
    <row r="23" spans="1:24" s="9" customFormat="1" ht="9.75" customHeight="1">
      <c r="A23" s="15" t="s">
        <v>14</v>
      </c>
      <c r="B23" s="26" t="s">
        <v>50</v>
      </c>
      <c r="C23" s="26"/>
      <c r="D23" s="15" t="s">
        <v>2</v>
      </c>
      <c r="E23" s="71">
        <f>SUM(E24:E26)</f>
        <v>0</v>
      </c>
      <c r="F23" s="72">
        <f>SUM(F24:F26)</f>
        <v>0</v>
      </c>
      <c r="G23" s="72">
        <f>SUM(G24:G26)</f>
        <v>0</v>
      </c>
      <c r="H23" s="8" t="e">
        <f t="shared" si="0"/>
        <v>#DIV/0!</v>
      </c>
      <c r="I23" s="80">
        <f>SUM(I24:I26)</f>
        <v>0</v>
      </c>
      <c r="J23" s="114">
        <f>SUM(J24:J26)</f>
        <v>0</v>
      </c>
      <c r="K23" s="115">
        <f>SUM(K24:K26)</f>
        <v>0</v>
      </c>
      <c r="L23" s="72">
        <f>SUM(L24:L26)</f>
        <v>0</v>
      </c>
      <c r="M23" s="8" t="e">
        <f t="shared" si="1"/>
        <v>#DIV/0!</v>
      </c>
      <c r="N23" s="72">
        <f>SUM(N24:N26)</f>
        <v>0</v>
      </c>
      <c r="O23" s="71">
        <f>SUM(O24:O26)</f>
        <v>0</v>
      </c>
      <c r="P23" s="72">
        <f>SUM(P24:P26)</f>
        <v>0</v>
      </c>
      <c r="Q23" s="72">
        <f>SUM(Q24:Q26)</f>
        <v>0</v>
      </c>
      <c r="R23" s="8" t="e">
        <f t="shared" si="2"/>
        <v>#DIV/0!</v>
      </c>
      <c r="S23" s="72">
        <f>SUM(S24:S26)</f>
        <v>0</v>
      </c>
      <c r="T23" s="71">
        <f>SUM(T24:T26)</f>
        <v>0</v>
      </c>
      <c r="U23" s="72">
        <f>SUM(U24:U26)</f>
        <v>0</v>
      </c>
      <c r="V23" s="72">
        <f>SUM(V24:V26)</f>
        <v>0</v>
      </c>
      <c r="W23" s="8" t="e">
        <f t="shared" si="3"/>
        <v>#DIV/0!</v>
      </c>
      <c r="X23" s="80">
        <f>SUM(X24:X26)</f>
        <v>0</v>
      </c>
    </row>
    <row r="24" spans="1:24" ht="9.75" customHeight="1">
      <c r="A24" s="23" t="s">
        <v>36</v>
      </c>
      <c r="B24" s="5" t="s">
        <v>34</v>
      </c>
      <c r="C24" s="5" t="s">
        <v>78</v>
      </c>
      <c r="D24" s="23" t="s">
        <v>2</v>
      </c>
      <c r="E24" s="87">
        <f aca="true" t="shared" si="7" ref="E24:G26">SUM(J24,O24)</f>
        <v>0</v>
      </c>
      <c r="F24" s="88">
        <f t="shared" si="7"/>
        <v>0</v>
      </c>
      <c r="G24" s="88">
        <f t="shared" si="7"/>
        <v>0</v>
      </c>
      <c r="H24" s="3" t="e">
        <f t="shared" si="0"/>
        <v>#DIV/0!</v>
      </c>
      <c r="I24" s="93">
        <f>SUM(N24,S24)</f>
        <v>0</v>
      </c>
      <c r="J24" s="108"/>
      <c r="K24" s="109"/>
      <c r="L24" s="88"/>
      <c r="M24" s="3" t="e">
        <f t="shared" si="1"/>
        <v>#DIV/0!</v>
      </c>
      <c r="N24" s="88"/>
      <c r="O24" s="87"/>
      <c r="P24" s="88"/>
      <c r="Q24" s="88"/>
      <c r="R24" s="3" t="e">
        <f t="shared" si="2"/>
        <v>#DIV/0!</v>
      </c>
      <c r="S24" s="88"/>
      <c r="T24" s="87"/>
      <c r="U24" s="88"/>
      <c r="V24" s="88"/>
      <c r="W24" s="3" t="e">
        <f t="shared" si="3"/>
        <v>#DIV/0!</v>
      </c>
      <c r="X24" s="93"/>
    </row>
    <row r="25" spans="1:24" ht="9.75" customHeight="1">
      <c r="A25" s="23" t="s">
        <v>37</v>
      </c>
      <c r="B25" s="5"/>
      <c r="C25" s="5" t="s">
        <v>48</v>
      </c>
      <c r="D25" s="23" t="s">
        <v>2</v>
      </c>
      <c r="E25" s="87">
        <f t="shared" si="7"/>
        <v>0</v>
      </c>
      <c r="F25" s="88">
        <f t="shared" si="7"/>
        <v>0</v>
      </c>
      <c r="G25" s="88">
        <f t="shared" si="7"/>
        <v>0</v>
      </c>
      <c r="H25" s="3" t="e">
        <f t="shared" si="0"/>
        <v>#DIV/0!</v>
      </c>
      <c r="I25" s="93">
        <f>SUM(N25,S25)</f>
        <v>0</v>
      </c>
      <c r="J25" s="108"/>
      <c r="K25" s="109"/>
      <c r="L25" s="88"/>
      <c r="M25" s="3" t="e">
        <f t="shared" si="1"/>
        <v>#DIV/0!</v>
      </c>
      <c r="N25" s="88"/>
      <c r="O25" s="87"/>
      <c r="P25" s="88"/>
      <c r="Q25" s="88"/>
      <c r="R25" s="3" t="e">
        <f t="shared" si="2"/>
        <v>#DIV/0!</v>
      </c>
      <c r="S25" s="88"/>
      <c r="T25" s="87"/>
      <c r="U25" s="88"/>
      <c r="V25" s="88"/>
      <c r="W25" s="3" t="e">
        <f t="shared" si="3"/>
        <v>#DIV/0!</v>
      </c>
      <c r="X25" s="93"/>
    </row>
    <row r="26" spans="1:24" ht="9.75" customHeight="1">
      <c r="A26" s="24" t="s">
        <v>40</v>
      </c>
      <c r="B26" s="14"/>
      <c r="C26" s="14" t="s">
        <v>39</v>
      </c>
      <c r="D26" s="24" t="s">
        <v>2</v>
      </c>
      <c r="E26" s="89">
        <f t="shared" si="7"/>
        <v>0</v>
      </c>
      <c r="F26" s="90">
        <f t="shared" si="7"/>
        <v>0</v>
      </c>
      <c r="G26" s="90">
        <f t="shared" si="7"/>
        <v>0</v>
      </c>
      <c r="H26" s="7" t="e">
        <f t="shared" si="0"/>
        <v>#DIV/0!</v>
      </c>
      <c r="I26" s="94">
        <f>SUM(N26,S26)</f>
        <v>0</v>
      </c>
      <c r="J26" s="118"/>
      <c r="K26" s="119"/>
      <c r="L26" s="90"/>
      <c r="M26" s="7" t="e">
        <f t="shared" si="1"/>
        <v>#DIV/0!</v>
      </c>
      <c r="N26" s="90"/>
      <c r="O26" s="89"/>
      <c r="P26" s="90"/>
      <c r="Q26" s="90"/>
      <c r="R26" s="7" t="e">
        <f t="shared" si="2"/>
        <v>#DIV/0!</v>
      </c>
      <c r="S26" s="90"/>
      <c r="T26" s="89"/>
      <c r="U26" s="90"/>
      <c r="V26" s="90"/>
      <c r="W26" s="7" t="e">
        <f t="shared" si="3"/>
        <v>#DIV/0!</v>
      </c>
      <c r="X26" s="94"/>
    </row>
    <row r="27" spans="1:24" s="9" customFormat="1" ht="9.75" customHeight="1">
      <c r="A27" s="15" t="s">
        <v>15</v>
      </c>
      <c r="B27" s="26" t="s">
        <v>51</v>
      </c>
      <c r="C27" s="26"/>
      <c r="D27" s="15" t="s">
        <v>2</v>
      </c>
      <c r="E27" s="71">
        <f>SUM(E28:E30)</f>
        <v>283</v>
      </c>
      <c r="F27" s="72">
        <f>SUM(F28:F30)</f>
        <v>647.891</v>
      </c>
      <c r="G27" s="72">
        <f>SUM(G28:G30)</f>
        <v>628.8349999999999</v>
      </c>
      <c r="H27" s="8">
        <f t="shared" si="0"/>
        <v>97.05876451440135</v>
      </c>
      <c r="I27" s="80">
        <f>SUM(I28:I30)</f>
        <v>285.158</v>
      </c>
      <c r="J27" s="114">
        <f>SUM(J28:J30)</f>
        <v>283</v>
      </c>
      <c r="K27" s="115">
        <f>SUM(K28:K30)</f>
        <v>647.891</v>
      </c>
      <c r="L27" s="72">
        <f>SUM(L28:L30)</f>
        <v>628.8349999999999</v>
      </c>
      <c r="M27" s="8">
        <f t="shared" si="1"/>
        <v>97.05876451440135</v>
      </c>
      <c r="N27" s="72">
        <f>SUM(N28:N30)</f>
        <v>285.158</v>
      </c>
      <c r="O27" s="71">
        <f>SUM(O28:O30)</f>
        <v>0</v>
      </c>
      <c r="P27" s="72">
        <f>SUM(P28:P30)</f>
        <v>0</v>
      </c>
      <c r="Q27" s="72">
        <f>SUM(Q28:Q30)</f>
        <v>0</v>
      </c>
      <c r="R27" s="8" t="e">
        <f t="shared" si="2"/>
        <v>#DIV/0!</v>
      </c>
      <c r="S27" s="72">
        <f>SUM(S28:S30)</f>
        <v>0</v>
      </c>
      <c r="T27" s="71">
        <f>SUM(T28:T30)</f>
        <v>0</v>
      </c>
      <c r="U27" s="72">
        <f>SUM(U28:U30)</f>
        <v>0</v>
      </c>
      <c r="V27" s="72">
        <f>SUM(V28:V30)</f>
        <v>0</v>
      </c>
      <c r="W27" s="8" t="e">
        <f t="shared" si="3"/>
        <v>#DIV/0!</v>
      </c>
      <c r="X27" s="80">
        <f>SUM(X28:X30)</f>
        <v>0</v>
      </c>
    </row>
    <row r="28" spans="1:24" ht="9.75" customHeight="1">
      <c r="A28" s="23" t="s">
        <v>41</v>
      </c>
      <c r="B28" s="5" t="s">
        <v>34</v>
      </c>
      <c r="C28" s="5" t="s">
        <v>84</v>
      </c>
      <c r="D28" s="23" t="s">
        <v>2</v>
      </c>
      <c r="E28" s="87">
        <f aca="true" t="shared" si="8" ref="E28:G31">SUM(J28,O28)</f>
        <v>265</v>
      </c>
      <c r="F28" s="88">
        <f t="shared" si="8"/>
        <v>599.891</v>
      </c>
      <c r="G28" s="88">
        <f t="shared" si="8"/>
        <v>592.385</v>
      </c>
      <c r="H28" s="3">
        <f t="shared" si="0"/>
        <v>98.74877269370603</v>
      </c>
      <c r="I28" s="93">
        <f>SUM(N28,S28)</f>
        <v>270.789</v>
      </c>
      <c r="J28" s="108">
        <v>265</v>
      </c>
      <c r="K28" s="109">
        <v>599.891</v>
      </c>
      <c r="L28" s="88">
        <v>592.385</v>
      </c>
      <c r="M28" s="3">
        <f t="shared" si="1"/>
        <v>98.74877269370603</v>
      </c>
      <c r="N28" s="88">
        <v>270.789</v>
      </c>
      <c r="O28" s="87"/>
      <c r="P28" s="88"/>
      <c r="Q28" s="88"/>
      <c r="R28" s="3" t="e">
        <f t="shared" si="2"/>
        <v>#DIV/0!</v>
      </c>
      <c r="S28" s="88"/>
      <c r="T28" s="87"/>
      <c r="U28" s="88"/>
      <c r="V28" s="88"/>
      <c r="W28" s="3" t="e">
        <f t="shared" si="3"/>
        <v>#DIV/0!</v>
      </c>
      <c r="X28" s="93"/>
    </row>
    <row r="29" spans="1:24" ht="9.75" customHeight="1">
      <c r="A29" s="23" t="s">
        <v>42</v>
      </c>
      <c r="B29" s="5"/>
      <c r="C29" s="5" t="s">
        <v>85</v>
      </c>
      <c r="D29" s="23" t="s">
        <v>2</v>
      </c>
      <c r="E29" s="87">
        <f t="shared" si="8"/>
        <v>15</v>
      </c>
      <c r="F29" s="88">
        <f t="shared" si="8"/>
        <v>35</v>
      </c>
      <c r="G29" s="88">
        <f t="shared" si="8"/>
        <v>29.631</v>
      </c>
      <c r="H29" s="3">
        <f t="shared" si="0"/>
        <v>84.66</v>
      </c>
      <c r="I29" s="93">
        <f>SUM(N29,S29)</f>
        <v>9.103</v>
      </c>
      <c r="J29" s="108">
        <v>15</v>
      </c>
      <c r="K29" s="109">
        <v>35</v>
      </c>
      <c r="L29" s="88">
        <v>29.631</v>
      </c>
      <c r="M29" s="3">
        <f t="shared" si="1"/>
        <v>84.66</v>
      </c>
      <c r="N29" s="88">
        <v>9.103</v>
      </c>
      <c r="O29" s="87"/>
      <c r="P29" s="88"/>
      <c r="Q29" s="88"/>
      <c r="R29" s="3" t="e">
        <f t="shared" si="2"/>
        <v>#DIV/0!</v>
      </c>
      <c r="S29" s="88"/>
      <c r="T29" s="87"/>
      <c r="U29" s="88"/>
      <c r="V29" s="88"/>
      <c r="W29" s="3" t="e">
        <f t="shared" si="3"/>
        <v>#DIV/0!</v>
      </c>
      <c r="X29" s="93"/>
    </row>
    <row r="30" spans="1:24" ht="9.75" customHeight="1">
      <c r="A30" s="24" t="s">
        <v>43</v>
      </c>
      <c r="B30" s="14"/>
      <c r="C30" s="14" t="s">
        <v>55</v>
      </c>
      <c r="D30" s="24" t="s">
        <v>2</v>
      </c>
      <c r="E30" s="89">
        <f t="shared" si="8"/>
        <v>3</v>
      </c>
      <c r="F30" s="90">
        <f t="shared" si="8"/>
        <v>13</v>
      </c>
      <c r="G30" s="90">
        <f t="shared" si="8"/>
        <v>6.819</v>
      </c>
      <c r="H30" s="7">
        <f t="shared" si="0"/>
        <v>52.45384615384615</v>
      </c>
      <c r="I30" s="94">
        <f>SUM(N30,S30)</f>
        <v>5.266</v>
      </c>
      <c r="J30" s="118">
        <v>3</v>
      </c>
      <c r="K30" s="119">
        <v>13</v>
      </c>
      <c r="L30" s="90">
        <v>6.819</v>
      </c>
      <c r="M30" s="7">
        <f t="shared" si="1"/>
        <v>52.45384615384615</v>
      </c>
      <c r="N30" s="90">
        <v>5.266</v>
      </c>
      <c r="O30" s="89"/>
      <c r="P30" s="90"/>
      <c r="Q30" s="90"/>
      <c r="R30" s="7" t="e">
        <f t="shared" si="2"/>
        <v>#DIV/0!</v>
      </c>
      <c r="S30" s="90"/>
      <c r="T30" s="89"/>
      <c r="U30" s="90"/>
      <c r="V30" s="90"/>
      <c r="W30" s="7" t="e">
        <f t="shared" si="3"/>
        <v>#DIV/0!</v>
      </c>
      <c r="X30" s="94"/>
    </row>
    <row r="31" spans="1:24" s="9" customFormat="1" ht="9.75" customHeight="1">
      <c r="A31" s="11" t="s">
        <v>16</v>
      </c>
      <c r="B31" s="12" t="s">
        <v>56</v>
      </c>
      <c r="C31" s="12"/>
      <c r="D31" s="11" t="s">
        <v>2</v>
      </c>
      <c r="E31" s="65">
        <f t="shared" si="8"/>
        <v>320.5</v>
      </c>
      <c r="F31" s="66">
        <f t="shared" si="8"/>
        <v>268.00699999999995</v>
      </c>
      <c r="G31" s="66">
        <f t="shared" si="8"/>
        <v>59.291</v>
      </c>
      <c r="H31" s="16">
        <f t="shared" si="0"/>
        <v>22.122929624972485</v>
      </c>
      <c r="I31" s="77">
        <f>SUM(N31,S31)</f>
        <v>257.091</v>
      </c>
      <c r="J31" s="112">
        <v>320.5</v>
      </c>
      <c r="K31" s="113">
        <v>260.501</v>
      </c>
      <c r="L31" s="66">
        <v>51.785</v>
      </c>
      <c r="M31" s="16">
        <f t="shared" si="1"/>
        <v>19.87900238386801</v>
      </c>
      <c r="N31" s="66">
        <v>257.091</v>
      </c>
      <c r="O31" s="65"/>
      <c r="P31" s="66">
        <v>7.506</v>
      </c>
      <c r="Q31" s="66">
        <v>7.506</v>
      </c>
      <c r="R31" s="16">
        <f t="shared" si="2"/>
        <v>100</v>
      </c>
      <c r="S31" s="66"/>
      <c r="T31" s="65"/>
      <c r="U31" s="66"/>
      <c r="V31" s="66"/>
      <c r="W31" s="16" t="e">
        <f t="shared" si="3"/>
        <v>#DIV/0!</v>
      </c>
      <c r="X31" s="77"/>
    </row>
    <row r="32" spans="1:24" s="9" customFormat="1" ht="9.75" customHeight="1">
      <c r="A32" s="15" t="s">
        <v>17</v>
      </c>
      <c r="B32" s="26" t="s">
        <v>57</v>
      </c>
      <c r="C32" s="26"/>
      <c r="D32" s="15" t="s">
        <v>2</v>
      </c>
      <c r="E32" s="71">
        <f>SUM(E33:E35)</f>
        <v>2032.9</v>
      </c>
      <c r="F32" s="72">
        <f>SUM(F33:F35)</f>
        <v>2470.392</v>
      </c>
      <c r="G32" s="72">
        <f>SUM(G33:G35)</f>
        <v>2330.77</v>
      </c>
      <c r="H32" s="8">
        <f t="shared" si="0"/>
        <v>94.34818441769566</v>
      </c>
      <c r="I32" s="80">
        <f>SUM(I33:I35)</f>
        <v>1560.404</v>
      </c>
      <c r="J32" s="114">
        <f>SUM(J33:J35)</f>
        <v>2032.9</v>
      </c>
      <c r="K32" s="115">
        <f>SUM(K33:K35)</f>
        <v>2356.743</v>
      </c>
      <c r="L32" s="72">
        <f>SUM(L33:L35)</f>
        <v>2217.121</v>
      </c>
      <c r="M32" s="8">
        <f t="shared" si="1"/>
        <v>94.07563743692037</v>
      </c>
      <c r="N32" s="72">
        <f>SUM(N33:N35)</f>
        <v>1540.404</v>
      </c>
      <c r="O32" s="71">
        <f>SUM(O33:O35)</f>
        <v>0</v>
      </c>
      <c r="P32" s="72">
        <f>SUM(P33:P35)</f>
        <v>113.649</v>
      </c>
      <c r="Q32" s="72">
        <f>SUM(Q33:Q35)</f>
        <v>113.649</v>
      </c>
      <c r="R32" s="8">
        <f t="shared" si="2"/>
        <v>100</v>
      </c>
      <c r="S32" s="72">
        <f>SUM(S33:S35)</f>
        <v>20</v>
      </c>
      <c r="T32" s="71">
        <f>SUM(T33:T35)</f>
        <v>0</v>
      </c>
      <c r="U32" s="72">
        <f>SUM(U33:U35)</f>
        <v>0</v>
      </c>
      <c r="V32" s="72">
        <f>SUM(V33:V35)</f>
        <v>0</v>
      </c>
      <c r="W32" s="8" t="e">
        <f t="shared" si="3"/>
        <v>#DIV/0!</v>
      </c>
      <c r="X32" s="80">
        <f>SUM(X33:X35)</f>
        <v>0</v>
      </c>
    </row>
    <row r="33" spans="1:24" ht="9.75" customHeight="1">
      <c r="A33" s="23" t="s">
        <v>52</v>
      </c>
      <c r="B33" s="5" t="s">
        <v>34</v>
      </c>
      <c r="C33" s="5" t="s">
        <v>78</v>
      </c>
      <c r="D33" s="23" t="s">
        <v>2</v>
      </c>
      <c r="E33" s="87">
        <f aca="true" t="shared" si="9" ref="E33:G39">SUM(J33,O33)</f>
        <v>100</v>
      </c>
      <c r="F33" s="88">
        <f t="shared" si="9"/>
        <v>168</v>
      </c>
      <c r="G33" s="88">
        <f t="shared" si="9"/>
        <v>75.94</v>
      </c>
      <c r="H33" s="3">
        <f t="shared" si="0"/>
        <v>45.20238095238095</v>
      </c>
      <c r="I33" s="93">
        <f aca="true" t="shared" si="10" ref="I33:I39">SUM(N33,S33)</f>
        <v>53.551</v>
      </c>
      <c r="J33" s="108">
        <v>100</v>
      </c>
      <c r="K33" s="109">
        <v>168</v>
      </c>
      <c r="L33" s="88">
        <v>75.94</v>
      </c>
      <c r="M33" s="3">
        <f t="shared" si="1"/>
        <v>45.20238095238095</v>
      </c>
      <c r="N33" s="88">
        <v>53.551</v>
      </c>
      <c r="O33" s="87"/>
      <c r="P33" s="88"/>
      <c r="Q33" s="88"/>
      <c r="R33" s="3" t="e">
        <f t="shared" si="2"/>
        <v>#DIV/0!</v>
      </c>
      <c r="S33" s="88"/>
      <c r="T33" s="87"/>
      <c r="U33" s="88"/>
      <c r="V33" s="88"/>
      <c r="W33" s="3" t="e">
        <f t="shared" si="3"/>
        <v>#DIV/0!</v>
      </c>
      <c r="X33" s="93"/>
    </row>
    <row r="34" spans="1:24" ht="9.75" customHeight="1">
      <c r="A34" s="23" t="s">
        <v>53</v>
      </c>
      <c r="B34" s="5"/>
      <c r="C34" s="5" t="s">
        <v>48</v>
      </c>
      <c r="D34" s="23" t="s">
        <v>2</v>
      </c>
      <c r="E34" s="87">
        <f t="shared" si="9"/>
        <v>2</v>
      </c>
      <c r="F34" s="88">
        <f t="shared" si="9"/>
        <v>2.024</v>
      </c>
      <c r="G34" s="88">
        <f t="shared" si="9"/>
        <v>2.024</v>
      </c>
      <c r="H34" s="3">
        <f t="shared" si="0"/>
        <v>100</v>
      </c>
      <c r="I34" s="93">
        <f t="shared" si="10"/>
        <v>2.479</v>
      </c>
      <c r="J34" s="108">
        <v>2</v>
      </c>
      <c r="K34" s="109">
        <v>2.024</v>
      </c>
      <c r="L34" s="88">
        <v>2.024</v>
      </c>
      <c r="M34" s="3">
        <f t="shared" si="1"/>
        <v>100</v>
      </c>
      <c r="N34" s="88">
        <v>2.479</v>
      </c>
      <c r="O34" s="87"/>
      <c r="P34" s="88"/>
      <c r="Q34" s="88"/>
      <c r="R34" s="3" t="e">
        <f t="shared" si="2"/>
        <v>#DIV/0!</v>
      </c>
      <c r="S34" s="88"/>
      <c r="T34" s="87"/>
      <c r="U34" s="88"/>
      <c r="V34" s="88"/>
      <c r="W34" s="3" t="e">
        <f t="shared" si="3"/>
        <v>#DIV/0!</v>
      </c>
      <c r="X34" s="93"/>
    </row>
    <row r="35" spans="1:24" ht="9.75" customHeight="1">
      <c r="A35" s="24" t="s">
        <v>54</v>
      </c>
      <c r="B35" s="14"/>
      <c r="C35" s="14" t="s">
        <v>39</v>
      </c>
      <c r="D35" s="24" t="s">
        <v>2</v>
      </c>
      <c r="E35" s="89">
        <f t="shared" si="9"/>
        <v>1930.9</v>
      </c>
      <c r="F35" s="90">
        <f t="shared" si="9"/>
        <v>2300.368</v>
      </c>
      <c r="G35" s="90">
        <f t="shared" si="9"/>
        <v>2252.806</v>
      </c>
      <c r="H35" s="7">
        <f t="shared" si="0"/>
        <v>97.9324177696786</v>
      </c>
      <c r="I35" s="94">
        <f t="shared" si="10"/>
        <v>1504.374</v>
      </c>
      <c r="J35" s="118">
        <v>1930.9</v>
      </c>
      <c r="K35" s="119">
        <v>2186.719</v>
      </c>
      <c r="L35" s="90">
        <v>2139.157</v>
      </c>
      <c r="M35" s="7">
        <f t="shared" si="1"/>
        <v>97.82496059164438</v>
      </c>
      <c r="N35" s="90">
        <v>1484.374</v>
      </c>
      <c r="O35" s="89"/>
      <c r="P35" s="90">
        <v>113.649</v>
      </c>
      <c r="Q35" s="90">
        <v>113.649</v>
      </c>
      <c r="R35" s="7">
        <f t="shared" si="2"/>
        <v>100</v>
      </c>
      <c r="S35" s="90">
        <v>20</v>
      </c>
      <c r="T35" s="89"/>
      <c r="U35" s="90"/>
      <c r="V35" s="90"/>
      <c r="W35" s="7" t="e">
        <f t="shared" si="3"/>
        <v>#DIV/0!</v>
      </c>
      <c r="X35" s="94"/>
    </row>
    <row r="36" spans="1:24" s="9" customFormat="1" ht="9.75" customHeight="1">
      <c r="A36" s="11" t="s">
        <v>18</v>
      </c>
      <c r="B36" s="12" t="s">
        <v>58</v>
      </c>
      <c r="C36" s="12"/>
      <c r="D36" s="11" t="s">
        <v>2</v>
      </c>
      <c r="E36" s="65">
        <f t="shared" si="9"/>
        <v>4707</v>
      </c>
      <c r="F36" s="66">
        <f t="shared" si="9"/>
        <v>4720.377</v>
      </c>
      <c r="G36" s="66">
        <f t="shared" si="9"/>
        <v>4701.655000000001</v>
      </c>
      <c r="H36" s="16">
        <f t="shared" si="0"/>
        <v>99.60337913687826</v>
      </c>
      <c r="I36" s="77">
        <f t="shared" si="10"/>
        <v>2621.379</v>
      </c>
      <c r="J36" s="120">
        <v>580</v>
      </c>
      <c r="K36" s="121">
        <v>580</v>
      </c>
      <c r="L36" s="66">
        <v>561.278</v>
      </c>
      <c r="M36" s="16">
        <f t="shared" si="1"/>
        <v>96.77206896551725</v>
      </c>
      <c r="N36" s="66">
        <v>541.924</v>
      </c>
      <c r="O36" s="65">
        <v>4127</v>
      </c>
      <c r="P36" s="66">
        <v>4140.377</v>
      </c>
      <c r="Q36" s="66">
        <v>4140.377</v>
      </c>
      <c r="R36" s="16">
        <f t="shared" si="2"/>
        <v>100</v>
      </c>
      <c r="S36" s="66">
        <v>2079.455</v>
      </c>
      <c r="T36" s="65"/>
      <c r="U36" s="66"/>
      <c r="V36" s="66"/>
      <c r="W36" s="16" t="e">
        <f t="shared" si="3"/>
        <v>#DIV/0!</v>
      </c>
      <c r="X36" s="77"/>
    </row>
    <row r="37" spans="1:24" s="9" customFormat="1" ht="9.75" customHeight="1">
      <c r="A37" s="11" t="s">
        <v>19</v>
      </c>
      <c r="B37" s="12" t="s">
        <v>59</v>
      </c>
      <c r="C37" s="12"/>
      <c r="D37" s="11" t="s">
        <v>2</v>
      </c>
      <c r="E37" s="65">
        <f t="shared" si="9"/>
        <v>1613.889</v>
      </c>
      <c r="F37" s="66">
        <f t="shared" si="9"/>
        <v>1528.507</v>
      </c>
      <c r="G37" s="66">
        <f t="shared" si="9"/>
        <v>1516.318</v>
      </c>
      <c r="H37" s="16">
        <f t="shared" si="0"/>
        <v>99.2025551731199</v>
      </c>
      <c r="I37" s="77">
        <f t="shared" si="10"/>
        <v>813.866</v>
      </c>
      <c r="J37" s="112">
        <v>185</v>
      </c>
      <c r="K37" s="113">
        <v>185</v>
      </c>
      <c r="L37" s="66">
        <v>172.811</v>
      </c>
      <c r="M37" s="16">
        <f t="shared" si="1"/>
        <v>93.41135135135136</v>
      </c>
      <c r="N37" s="66">
        <v>139.283</v>
      </c>
      <c r="O37" s="65">
        <v>1428.889</v>
      </c>
      <c r="P37" s="66">
        <v>1343.507</v>
      </c>
      <c r="Q37" s="66">
        <v>1343.507</v>
      </c>
      <c r="R37" s="16">
        <f t="shared" si="2"/>
        <v>100</v>
      </c>
      <c r="S37" s="66">
        <v>674.583</v>
      </c>
      <c r="T37" s="65"/>
      <c r="U37" s="66"/>
      <c r="V37" s="66"/>
      <c r="W37" s="16" t="e">
        <f t="shared" si="3"/>
        <v>#DIV/0!</v>
      </c>
      <c r="X37" s="77"/>
    </row>
    <row r="38" spans="1:24" s="9" customFormat="1" ht="9.75" customHeight="1">
      <c r="A38" s="11" t="s">
        <v>20</v>
      </c>
      <c r="B38" s="12" t="s">
        <v>83</v>
      </c>
      <c r="C38" s="12"/>
      <c r="D38" s="11" t="s">
        <v>2</v>
      </c>
      <c r="E38" s="65">
        <f t="shared" si="9"/>
        <v>166.862</v>
      </c>
      <c r="F38" s="66">
        <f t="shared" si="9"/>
        <v>213.667</v>
      </c>
      <c r="G38" s="66">
        <f t="shared" si="9"/>
        <v>213.667</v>
      </c>
      <c r="H38" s="16">
        <f t="shared" si="0"/>
        <v>100</v>
      </c>
      <c r="I38" s="77">
        <f t="shared" si="10"/>
        <v>94.816</v>
      </c>
      <c r="J38" s="112">
        <v>95</v>
      </c>
      <c r="K38" s="113">
        <v>141.805</v>
      </c>
      <c r="L38" s="66">
        <v>141.805</v>
      </c>
      <c r="M38" s="16">
        <f t="shared" si="1"/>
        <v>100</v>
      </c>
      <c r="N38" s="66">
        <v>58.216</v>
      </c>
      <c r="O38" s="65">
        <v>71.862</v>
      </c>
      <c r="P38" s="66">
        <v>71.862</v>
      </c>
      <c r="Q38" s="66">
        <v>71.862</v>
      </c>
      <c r="R38" s="16">
        <f t="shared" si="2"/>
        <v>100</v>
      </c>
      <c r="S38" s="66">
        <v>36.6</v>
      </c>
      <c r="T38" s="65"/>
      <c r="U38" s="66"/>
      <c r="V38" s="66"/>
      <c r="W38" s="16" t="e">
        <f t="shared" si="3"/>
        <v>#DIV/0!</v>
      </c>
      <c r="X38" s="77"/>
    </row>
    <row r="39" spans="1:24" s="9" customFormat="1" ht="9.75" customHeight="1">
      <c r="A39" s="11" t="s">
        <v>21</v>
      </c>
      <c r="B39" s="12" t="s">
        <v>60</v>
      </c>
      <c r="C39" s="12"/>
      <c r="D39" s="11" t="s">
        <v>2</v>
      </c>
      <c r="E39" s="65">
        <f t="shared" si="9"/>
        <v>0</v>
      </c>
      <c r="F39" s="66">
        <f t="shared" si="9"/>
        <v>0</v>
      </c>
      <c r="G39" s="66">
        <f t="shared" si="9"/>
        <v>0</v>
      </c>
      <c r="H39" s="16" t="e">
        <f t="shared" si="0"/>
        <v>#DIV/0!</v>
      </c>
      <c r="I39" s="77">
        <f t="shared" si="10"/>
        <v>0</v>
      </c>
      <c r="J39" s="112"/>
      <c r="K39" s="113"/>
      <c r="L39" s="66"/>
      <c r="M39" s="16" t="e">
        <f t="shared" si="1"/>
        <v>#DIV/0!</v>
      </c>
      <c r="N39" s="66"/>
      <c r="O39" s="65"/>
      <c r="P39" s="66"/>
      <c r="Q39" s="66"/>
      <c r="R39" s="16" t="e">
        <f t="shared" si="2"/>
        <v>#DIV/0!</v>
      </c>
      <c r="S39" s="66"/>
      <c r="T39" s="65"/>
      <c r="U39" s="66"/>
      <c r="V39" s="66"/>
      <c r="W39" s="16" t="e">
        <f t="shared" si="3"/>
        <v>#DIV/0!</v>
      </c>
      <c r="X39" s="77"/>
    </row>
    <row r="40" spans="1:24" s="9" customFormat="1" ht="9.75" customHeight="1">
      <c r="A40" s="15" t="s">
        <v>22</v>
      </c>
      <c r="B40" s="26" t="s">
        <v>61</v>
      </c>
      <c r="C40" s="26"/>
      <c r="D40" s="15" t="s">
        <v>2</v>
      </c>
      <c r="E40" s="71">
        <f>SUM(E41:E42)</f>
        <v>66.149</v>
      </c>
      <c r="F40" s="72">
        <f>SUM(F41:F42)</f>
        <v>101.869</v>
      </c>
      <c r="G40" s="72">
        <f>SUM(G41:G42)</f>
        <v>101.869</v>
      </c>
      <c r="H40" s="8">
        <f t="shared" si="0"/>
        <v>100</v>
      </c>
      <c r="I40" s="80">
        <f>SUM(I41:I42)</f>
        <v>72</v>
      </c>
      <c r="J40" s="114">
        <f>SUM(J41:J42)</f>
        <v>50.7</v>
      </c>
      <c r="K40" s="115">
        <f>SUM(K41:K42)</f>
        <v>86.42</v>
      </c>
      <c r="L40" s="72">
        <f>SUM(L41:L42)</f>
        <v>86.42</v>
      </c>
      <c r="M40" s="8">
        <f t="shared" si="1"/>
        <v>100</v>
      </c>
      <c r="N40" s="72">
        <f>SUM(N41:N42)</f>
        <v>64.884</v>
      </c>
      <c r="O40" s="71">
        <f>SUM(O41:O42)</f>
        <v>15.449</v>
      </c>
      <c r="P40" s="72">
        <f>SUM(P41:P42)</f>
        <v>15.449</v>
      </c>
      <c r="Q40" s="72">
        <f>SUM(Q41:Q42)</f>
        <v>15.449</v>
      </c>
      <c r="R40" s="8">
        <f t="shared" si="2"/>
        <v>100</v>
      </c>
      <c r="S40" s="72">
        <f>SUM(S41:S42)</f>
        <v>7.116</v>
      </c>
      <c r="T40" s="71">
        <f>SUM(T41:T42)</f>
        <v>0</v>
      </c>
      <c r="U40" s="72">
        <f>SUM(U41:U42)</f>
        <v>0</v>
      </c>
      <c r="V40" s="72">
        <f>SUM(V41:V42)</f>
        <v>0</v>
      </c>
      <c r="W40" s="8" t="e">
        <f t="shared" si="3"/>
        <v>#DIV/0!</v>
      </c>
      <c r="X40" s="80">
        <f>SUM(X41:X42)</f>
        <v>0</v>
      </c>
    </row>
    <row r="41" spans="1:24" ht="9.75" customHeight="1">
      <c r="A41" s="23" t="s">
        <v>74</v>
      </c>
      <c r="B41" s="5" t="s">
        <v>34</v>
      </c>
      <c r="C41" s="5" t="s">
        <v>62</v>
      </c>
      <c r="D41" s="23" t="s">
        <v>2</v>
      </c>
      <c r="E41" s="87">
        <f aca="true" t="shared" si="11" ref="E41:G43">SUM(J41,O41)</f>
        <v>28.5</v>
      </c>
      <c r="F41" s="88">
        <f t="shared" si="11"/>
        <v>54.716</v>
      </c>
      <c r="G41" s="88">
        <f t="shared" si="11"/>
        <v>54.716</v>
      </c>
      <c r="H41" s="3">
        <f t="shared" si="0"/>
        <v>100</v>
      </c>
      <c r="I41" s="93">
        <f>SUM(N41,S41)</f>
        <v>44.657</v>
      </c>
      <c r="J41" s="108">
        <v>28.5</v>
      </c>
      <c r="K41" s="109">
        <v>54.716</v>
      </c>
      <c r="L41" s="88">
        <v>54.716</v>
      </c>
      <c r="M41" s="3">
        <f t="shared" si="1"/>
        <v>100</v>
      </c>
      <c r="N41" s="88">
        <v>37.541</v>
      </c>
      <c r="O41" s="87"/>
      <c r="P41" s="88"/>
      <c r="Q41" s="88"/>
      <c r="R41" s="3" t="e">
        <f t="shared" si="2"/>
        <v>#DIV/0!</v>
      </c>
      <c r="S41" s="88">
        <v>7.116</v>
      </c>
      <c r="T41" s="87"/>
      <c r="U41" s="88"/>
      <c r="V41" s="88"/>
      <c r="W41" s="3" t="e">
        <f t="shared" si="3"/>
        <v>#DIV/0!</v>
      </c>
      <c r="X41" s="93"/>
    </row>
    <row r="42" spans="1:24" ht="9.75" customHeight="1">
      <c r="A42" s="24" t="s">
        <v>75</v>
      </c>
      <c r="B42" s="14"/>
      <c r="C42" s="14" t="s">
        <v>39</v>
      </c>
      <c r="D42" s="24" t="s">
        <v>2</v>
      </c>
      <c r="E42" s="89">
        <f t="shared" si="11"/>
        <v>37.649</v>
      </c>
      <c r="F42" s="90">
        <f t="shared" si="11"/>
        <v>47.153</v>
      </c>
      <c r="G42" s="90">
        <f t="shared" si="11"/>
        <v>47.153</v>
      </c>
      <c r="H42" s="7">
        <f t="shared" si="0"/>
        <v>100</v>
      </c>
      <c r="I42" s="94">
        <f>SUM(N42,S42)</f>
        <v>27.343</v>
      </c>
      <c r="J42" s="116">
        <v>22.2</v>
      </c>
      <c r="K42" s="117">
        <v>31.704</v>
      </c>
      <c r="L42" s="90">
        <v>31.704</v>
      </c>
      <c r="M42" s="7">
        <f t="shared" si="1"/>
        <v>100</v>
      </c>
      <c r="N42" s="90">
        <v>27.343</v>
      </c>
      <c r="O42" s="89">
        <v>15.449</v>
      </c>
      <c r="P42" s="90">
        <v>15.449</v>
      </c>
      <c r="Q42" s="90">
        <v>15.449</v>
      </c>
      <c r="R42" s="7">
        <f t="shared" si="2"/>
        <v>100</v>
      </c>
      <c r="S42" s="90"/>
      <c r="T42" s="89"/>
      <c r="U42" s="90"/>
      <c r="V42" s="90"/>
      <c r="W42" s="7" t="e">
        <f t="shared" si="3"/>
        <v>#DIV/0!</v>
      </c>
      <c r="X42" s="94"/>
    </row>
    <row r="43" spans="1:24" s="9" customFormat="1" ht="9.75" customHeight="1">
      <c r="A43" s="11" t="s">
        <v>23</v>
      </c>
      <c r="B43" s="12" t="s">
        <v>63</v>
      </c>
      <c r="C43" s="12"/>
      <c r="D43" s="11" t="s">
        <v>2</v>
      </c>
      <c r="E43" s="65">
        <f t="shared" si="11"/>
        <v>90.4</v>
      </c>
      <c r="F43" s="66">
        <f t="shared" si="11"/>
        <v>351.4</v>
      </c>
      <c r="G43" s="66">
        <f t="shared" si="11"/>
        <v>214.726</v>
      </c>
      <c r="H43" s="16">
        <f t="shared" si="0"/>
        <v>61.10586226522482</v>
      </c>
      <c r="I43" s="77">
        <f>SUM(N43,S43)</f>
        <v>74.233</v>
      </c>
      <c r="J43" s="112">
        <v>90.4</v>
      </c>
      <c r="K43" s="113">
        <v>351.4</v>
      </c>
      <c r="L43" s="66">
        <v>214.726</v>
      </c>
      <c r="M43" s="16">
        <f t="shared" si="1"/>
        <v>61.10586226522482</v>
      </c>
      <c r="N43" s="66">
        <v>74.233</v>
      </c>
      <c r="O43" s="65"/>
      <c r="P43" s="66"/>
      <c r="Q43" s="66"/>
      <c r="R43" s="16" t="e">
        <f t="shared" si="2"/>
        <v>#DIV/0!</v>
      </c>
      <c r="S43" s="66"/>
      <c r="T43" s="65"/>
      <c r="U43" s="66"/>
      <c r="V43" s="66"/>
      <c r="W43" s="16" t="e">
        <f t="shared" si="3"/>
        <v>#DIV/0!</v>
      </c>
      <c r="X43" s="77"/>
    </row>
    <row r="44" spans="1:24" s="9" customFormat="1" ht="9.75" customHeight="1">
      <c r="A44" s="11" t="s">
        <v>24</v>
      </c>
      <c r="B44" s="12" t="s">
        <v>28</v>
      </c>
      <c r="C44" s="12"/>
      <c r="D44" s="11" t="s">
        <v>2</v>
      </c>
      <c r="E44" s="65">
        <f>SUM(E6-E12)</f>
        <v>3.637978807091713E-12</v>
      </c>
      <c r="F44" s="66">
        <f>SUM(F6-F12)</f>
        <v>0</v>
      </c>
      <c r="G44" s="66">
        <f>SUM(G6-G12)</f>
        <v>667.6279999999988</v>
      </c>
      <c r="H44" s="16" t="e">
        <f t="shared" si="0"/>
        <v>#DIV/0!</v>
      </c>
      <c r="I44" s="77">
        <f>SUM(I6-I12)</f>
        <v>339.4290000000001</v>
      </c>
      <c r="J44" s="106">
        <f>SUM(J6-J12)</f>
        <v>9.094947017729282E-13</v>
      </c>
      <c r="K44" s="107">
        <f>SUM(K6-K12)</f>
        <v>9.094947017729282E-13</v>
      </c>
      <c r="L44" s="66">
        <f>SUM(L6-L12)</f>
        <v>667.6280000000006</v>
      </c>
      <c r="M44" s="16">
        <f t="shared" si="1"/>
        <v>73406474902883600</v>
      </c>
      <c r="N44" s="66">
        <f>SUM(N6-N12)</f>
        <v>339.4290000000001</v>
      </c>
      <c r="O44" s="65">
        <f>SUM(O6-O12)</f>
        <v>0</v>
      </c>
      <c r="P44" s="66">
        <f>SUM(P6-P12)</f>
        <v>-9.094947017729282E-13</v>
      </c>
      <c r="Q44" s="66">
        <f>SUM(Q6-Q12)</f>
        <v>-9.094947017729282E-13</v>
      </c>
      <c r="R44" s="16">
        <f t="shared" si="2"/>
        <v>100</v>
      </c>
      <c r="S44" s="66">
        <f>SUM(S6-S12)</f>
        <v>4.547473508864641E-13</v>
      </c>
      <c r="T44" s="65">
        <f>SUM(T6-T12)</f>
        <v>0</v>
      </c>
      <c r="U44" s="66">
        <f>SUM(U6-U12)</f>
        <v>0</v>
      </c>
      <c r="V44" s="66">
        <f>SUM(V6-V12)</f>
        <v>0</v>
      </c>
      <c r="W44" s="16" t="e">
        <f t="shared" si="3"/>
        <v>#DIV/0!</v>
      </c>
      <c r="X44" s="77">
        <f>SUM(X6-X12)</f>
        <v>0</v>
      </c>
    </row>
    <row r="45" spans="1:24" s="31" customFormat="1" ht="9.75" customHeight="1">
      <c r="A45" s="27" t="s">
        <v>25</v>
      </c>
      <c r="B45" s="28" t="s">
        <v>29</v>
      </c>
      <c r="C45" s="28"/>
      <c r="D45" s="27" t="s">
        <v>30</v>
      </c>
      <c r="E45" s="29">
        <v>12083</v>
      </c>
      <c r="F45" s="30">
        <v>15670</v>
      </c>
      <c r="G45" s="30">
        <v>15670</v>
      </c>
      <c r="H45" s="30">
        <f t="shared" si="0"/>
        <v>100</v>
      </c>
      <c r="I45" s="42">
        <v>16803</v>
      </c>
      <c r="J45" s="9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6"/>
    </row>
    <row r="46" spans="1:24" s="31" customFormat="1" ht="9.75" customHeight="1">
      <c r="A46" s="32" t="s">
        <v>26</v>
      </c>
      <c r="B46" s="33" t="s">
        <v>77</v>
      </c>
      <c r="C46" s="33"/>
      <c r="D46" s="32" t="s">
        <v>31</v>
      </c>
      <c r="E46" s="34">
        <v>12.46</v>
      </c>
      <c r="F46" s="35">
        <v>22.38</v>
      </c>
      <c r="G46" s="35">
        <v>22.38</v>
      </c>
      <c r="H46" s="35">
        <f t="shared" si="0"/>
        <v>100</v>
      </c>
      <c r="I46" s="43">
        <v>12.2</v>
      </c>
      <c r="J46" s="96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6"/>
    </row>
    <row r="47" spans="1:24" s="31" customFormat="1" ht="9.75" customHeight="1">
      <c r="A47" s="36" t="s">
        <v>27</v>
      </c>
      <c r="B47" s="37" t="s">
        <v>32</v>
      </c>
      <c r="C47" s="37"/>
      <c r="D47" s="36" t="s">
        <v>31</v>
      </c>
      <c r="E47" s="38">
        <v>13</v>
      </c>
      <c r="F47" s="39">
        <v>20</v>
      </c>
      <c r="G47" s="39">
        <v>20</v>
      </c>
      <c r="H47" s="39">
        <f t="shared" si="0"/>
        <v>100</v>
      </c>
      <c r="I47" s="44">
        <v>13</v>
      </c>
      <c r="J47" s="9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8"/>
    </row>
  </sheetData>
  <mergeCells count="20">
    <mergeCell ref="J4:J5"/>
    <mergeCell ref="K4:M4"/>
    <mergeCell ref="N4:N5"/>
    <mergeCell ref="A3:A5"/>
    <mergeCell ref="B3:C5"/>
    <mergeCell ref="D3:D5"/>
    <mergeCell ref="E4:E5"/>
    <mergeCell ref="E3:I3"/>
    <mergeCell ref="F4:H4"/>
    <mergeCell ref="I4:I5"/>
    <mergeCell ref="A1:X1"/>
    <mergeCell ref="T4:T5"/>
    <mergeCell ref="U4:W4"/>
    <mergeCell ref="X4:X5"/>
    <mergeCell ref="T3:X3"/>
    <mergeCell ref="O4:O5"/>
    <mergeCell ref="P4:R4"/>
    <mergeCell ref="S4:S5"/>
    <mergeCell ref="O3:S3"/>
    <mergeCell ref="J3:N3"/>
  </mergeCells>
  <printOptions horizontalCentered="1" verticalCentered="1"/>
  <pageMargins left="0.5905511811023623" right="0.5905511811023623" top="0.7874015748031497" bottom="0.7874015748031497" header="0.5118110236220472" footer="0.5118110236220472"/>
  <pageSetup firstPageNumber="101" useFirstPageNumber="1" horizontalDpi="300" verticalDpi="300" orientation="landscape" paperSize="9" r:id="rId1"/>
  <headerFooter alignWithMargins="0">
    <oddHeader>&amp;C&amp;"Times New Roman,Tučné"&amp;8&amp;UFinanční a hmotné ukazatele příspěvkových organizací zřízených městem Prostějovem pro rok 2006</oddHeader>
    <oddFooter>&amp;C&amp;8Stránka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11111131111111111">
    <tabColor indexed="14"/>
  </sheetPr>
  <dimension ref="A1:X47"/>
  <sheetViews>
    <sheetView zoomScale="120" zoomScaleNormal="120" workbookViewId="0" topLeftCell="A1">
      <selection activeCell="A1" sqref="A1:X1"/>
    </sheetView>
  </sheetViews>
  <sheetFormatPr defaultColWidth="10" defaultRowHeight="8.25"/>
  <cols>
    <col min="1" max="1" width="5.5" style="2" customWidth="1"/>
    <col min="2" max="2" width="6.5" style="0" customWidth="1"/>
    <col min="3" max="3" width="29.25" style="0" bestFit="1" customWidth="1"/>
    <col min="4" max="4" width="8.5" style="0" customWidth="1"/>
    <col min="5" max="7" width="11" style="0" customWidth="1"/>
    <col min="8" max="8" width="8.75" style="0" customWidth="1"/>
    <col min="9" max="12" width="11" style="0" customWidth="1"/>
    <col min="13" max="13" width="8.75" style="0" customWidth="1"/>
    <col min="14" max="17" width="11" style="0" customWidth="1"/>
    <col min="18" max="18" width="8.75" style="0" customWidth="1"/>
    <col min="19" max="22" width="11" style="0" customWidth="1"/>
    <col min="23" max="23" width="8.75" style="0" customWidth="1"/>
    <col min="24" max="24" width="11" style="0" customWidth="1"/>
    <col min="25" max="16384" width="6.5" style="0" customWidth="1"/>
  </cols>
  <sheetData>
    <row r="1" spans="1:24" s="49" customFormat="1" ht="15.75">
      <c r="A1" s="198" t="s">
        <v>112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3" spans="1:24" s="41" customFormat="1" ht="9.75" customHeight="1">
      <c r="A3" s="201" t="s">
        <v>94</v>
      </c>
      <c r="B3" s="204" t="s">
        <v>92</v>
      </c>
      <c r="C3" s="205"/>
      <c r="D3" s="201" t="s">
        <v>93</v>
      </c>
      <c r="E3" s="200" t="s">
        <v>79</v>
      </c>
      <c r="F3" s="200"/>
      <c r="G3" s="200"/>
      <c r="H3" s="200"/>
      <c r="I3" s="200"/>
      <c r="J3" s="200" t="s">
        <v>87</v>
      </c>
      <c r="K3" s="200"/>
      <c r="L3" s="200"/>
      <c r="M3" s="200"/>
      <c r="N3" s="200"/>
      <c r="O3" s="200" t="s">
        <v>88</v>
      </c>
      <c r="P3" s="200"/>
      <c r="Q3" s="200"/>
      <c r="R3" s="200"/>
      <c r="S3" s="200"/>
      <c r="T3" s="200" t="s">
        <v>86</v>
      </c>
      <c r="U3" s="200"/>
      <c r="V3" s="200"/>
      <c r="W3" s="200"/>
      <c r="X3" s="200"/>
    </row>
    <row r="4" spans="1:24" s="41" customFormat="1" ht="9.75" customHeight="1">
      <c r="A4" s="202"/>
      <c r="B4" s="206"/>
      <c r="C4" s="206"/>
      <c r="D4" s="202"/>
      <c r="E4" s="199" t="s">
        <v>91</v>
      </c>
      <c r="F4" s="200" t="s">
        <v>107</v>
      </c>
      <c r="G4" s="200"/>
      <c r="H4" s="200"/>
      <c r="I4" s="199" t="s">
        <v>108</v>
      </c>
      <c r="J4" s="199" t="s">
        <v>91</v>
      </c>
      <c r="K4" s="200" t="s">
        <v>107</v>
      </c>
      <c r="L4" s="200"/>
      <c r="M4" s="200"/>
      <c r="N4" s="199" t="s">
        <v>108</v>
      </c>
      <c r="O4" s="199" t="s">
        <v>91</v>
      </c>
      <c r="P4" s="200" t="s">
        <v>107</v>
      </c>
      <c r="Q4" s="200"/>
      <c r="R4" s="200"/>
      <c r="S4" s="199" t="s">
        <v>108</v>
      </c>
      <c r="T4" s="199" t="s">
        <v>91</v>
      </c>
      <c r="U4" s="200" t="s">
        <v>107</v>
      </c>
      <c r="V4" s="200"/>
      <c r="W4" s="200"/>
      <c r="X4" s="199" t="s">
        <v>108</v>
      </c>
    </row>
    <row r="5" spans="1:24" s="41" customFormat="1" ht="9.75" customHeight="1">
      <c r="A5" s="203"/>
      <c r="B5" s="207"/>
      <c r="C5" s="207"/>
      <c r="D5" s="203"/>
      <c r="E5" s="200"/>
      <c r="F5" s="40" t="s">
        <v>80</v>
      </c>
      <c r="G5" s="40" t="s">
        <v>81</v>
      </c>
      <c r="H5" s="40" t="s">
        <v>82</v>
      </c>
      <c r="I5" s="200"/>
      <c r="J5" s="200"/>
      <c r="K5" s="40" t="s">
        <v>80</v>
      </c>
      <c r="L5" s="40" t="s">
        <v>81</v>
      </c>
      <c r="M5" s="40" t="s">
        <v>82</v>
      </c>
      <c r="N5" s="200"/>
      <c r="O5" s="200"/>
      <c r="P5" s="40" t="s">
        <v>80</v>
      </c>
      <c r="Q5" s="40" t="s">
        <v>81</v>
      </c>
      <c r="R5" s="40" t="s">
        <v>82</v>
      </c>
      <c r="S5" s="200"/>
      <c r="T5" s="200"/>
      <c r="U5" s="40" t="s">
        <v>80</v>
      </c>
      <c r="V5" s="40" t="s">
        <v>81</v>
      </c>
      <c r="W5" s="40" t="s">
        <v>82</v>
      </c>
      <c r="X5" s="200"/>
    </row>
    <row r="6" spans="1:24" s="19" customFormat="1" ht="9.75" customHeight="1">
      <c r="A6" s="11" t="s">
        <v>0</v>
      </c>
      <c r="B6" s="12" t="s">
        <v>1</v>
      </c>
      <c r="C6" s="12"/>
      <c r="D6" s="11" t="s">
        <v>2</v>
      </c>
      <c r="E6" s="65">
        <f>SUM(E7,E10)</f>
        <v>20358</v>
      </c>
      <c r="F6" s="66">
        <f>SUM(F7,F10)</f>
        <v>20703.682</v>
      </c>
      <c r="G6" s="66">
        <f>SUM(G7,G10)</f>
        <v>20724.008</v>
      </c>
      <c r="H6" s="16">
        <f aca="true" t="shared" si="0" ref="H6:H47">G6/F6*100</f>
        <v>100.0981757737585</v>
      </c>
      <c r="I6" s="77">
        <f>SUM(I7,I10)</f>
        <v>18818.869</v>
      </c>
      <c r="J6" s="106">
        <f>SUM(J7,J10)</f>
        <v>3526</v>
      </c>
      <c r="K6" s="107">
        <f>SUM(K7,K10)</f>
        <v>3676.682</v>
      </c>
      <c r="L6" s="66">
        <f>SUM(L7,L10)</f>
        <v>3697.0080000000003</v>
      </c>
      <c r="M6" s="16">
        <f aca="true" t="shared" si="1" ref="M6:M44">L6/K6*100</f>
        <v>100.55283540975262</v>
      </c>
      <c r="N6" s="66">
        <f>SUM(N7,N10)</f>
        <v>3463.376</v>
      </c>
      <c r="O6" s="65">
        <f>SUM(O7,O10)</f>
        <v>16832</v>
      </c>
      <c r="P6" s="66">
        <f>SUM(P7,P10)</f>
        <v>17027</v>
      </c>
      <c r="Q6" s="66">
        <f>SUM(Q7,Q10)</f>
        <v>17027</v>
      </c>
      <c r="R6" s="16">
        <f aca="true" t="shared" si="2" ref="R6:R44">Q6/P6*100</f>
        <v>100</v>
      </c>
      <c r="S6" s="66">
        <f>SUM(S7,S10)</f>
        <v>15355.493</v>
      </c>
      <c r="T6" s="65">
        <f>SUM(T7,T10)</f>
        <v>0</v>
      </c>
      <c r="U6" s="66">
        <f>SUM(U7,U10)</f>
        <v>0</v>
      </c>
      <c r="V6" s="66">
        <f>SUM(V7,V10)</f>
        <v>0</v>
      </c>
      <c r="W6" s="16" t="e">
        <f aca="true" t="shared" si="3" ref="W6:W44">V6/U6*100</f>
        <v>#DIV/0!</v>
      </c>
      <c r="X6" s="77">
        <f>SUM(X7,X10)</f>
        <v>0</v>
      </c>
    </row>
    <row r="7" spans="1:24" s="19" customFormat="1" ht="9.75" customHeight="1">
      <c r="A7" s="11" t="s">
        <v>3</v>
      </c>
      <c r="B7" s="12" t="s">
        <v>76</v>
      </c>
      <c r="C7" s="12"/>
      <c r="D7" s="11" t="s">
        <v>2</v>
      </c>
      <c r="E7" s="65">
        <f>SUM(E8,E9)</f>
        <v>2531</v>
      </c>
      <c r="F7" s="66">
        <f>SUM(F8,F9)</f>
        <v>2671.682</v>
      </c>
      <c r="G7" s="66">
        <f>SUM(G8,G9)</f>
        <v>2692.0080000000003</v>
      </c>
      <c r="H7" s="16">
        <f t="shared" si="0"/>
        <v>100.76079413642793</v>
      </c>
      <c r="I7" s="77">
        <f>SUM(I8,I9)</f>
        <v>2459.476</v>
      </c>
      <c r="J7" s="102">
        <f>SUM(J8,J9)</f>
        <v>2531</v>
      </c>
      <c r="K7" s="123">
        <f>SUM(K8,K9)</f>
        <v>2671.682</v>
      </c>
      <c r="L7" s="66">
        <f>SUM(L8,L9)</f>
        <v>2692.0080000000003</v>
      </c>
      <c r="M7" s="16">
        <f t="shared" si="1"/>
        <v>100.76079413642793</v>
      </c>
      <c r="N7" s="66">
        <f>SUM(N8,N9)</f>
        <v>2459.476</v>
      </c>
      <c r="O7" s="65">
        <f>SUM(O8,O9)</f>
        <v>0</v>
      </c>
      <c r="P7" s="66">
        <f>SUM(P8,P9)</f>
        <v>0</v>
      </c>
      <c r="Q7" s="66">
        <f>SUM(Q8,Q9)</f>
        <v>0</v>
      </c>
      <c r="R7" s="16" t="e">
        <f t="shared" si="2"/>
        <v>#DIV/0!</v>
      </c>
      <c r="S7" s="66">
        <f>SUM(S8,S9)</f>
        <v>0</v>
      </c>
      <c r="T7" s="65">
        <f>SUM(T8,T9)</f>
        <v>0</v>
      </c>
      <c r="U7" s="66">
        <f>SUM(U8,U9)</f>
        <v>0</v>
      </c>
      <c r="V7" s="66">
        <f>SUM(V8,V9)</f>
        <v>0</v>
      </c>
      <c r="W7" s="16" t="e">
        <f t="shared" si="3"/>
        <v>#DIV/0!</v>
      </c>
      <c r="X7" s="77">
        <f>SUM(X8,X9)</f>
        <v>0</v>
      </c>
    </row>
    <row r="8" spans="1:24" ht="9.75" customHeight="1">
      <c r="A8" s="21" t="s">
        <v>64</v>
      </c>
      <c r="B8" s="4" t="s">
        <v>5</v>
      </c>
      <c r="C8" s="4"/>
      <c r="D8" s="21" t="s">
        <v>2</v>
      </c>
      <c r="E8" s="83">
        <f aca="true" t="shared" si="4" ref="E8:G11">SUM(J8,O8)</f>
        <v>2471</v>
      </c>
      <c r="F8" s="84">
        <f t="shared" si="4"/>
        <v>2589.682</v>
      </c>
      <c r="G8" s="84">
        <f t="shared" si="4"/>
        <v>2604.55</v>
      </c>
      <c r="H8" s="10">
        <f t="shared" si="0"/>
        <v>100.57412454502138</v>
      </c>
      <c r="I8" s="91">
        <f>SUM(N8,S8)</f>
        <v>2402.487</v>
      </c>
      <c r="J8" s="122">
        <v>2471</v>
      </c>
      <c r="K8" s="124">
        <v>2589.682</v>
      </c>
      <c r="L8" s="84">
        <v>2604.55</v>
      </c>
      <c r="M8" s="10">
        <f t="shared" si="1"/>
        <v>100.57412454502138</v>
      </c>
      <c r="N8" s="84">
        <v>2402.487</v>
      </c>
      <c r="O8" s="83"/>
      <c r="P8" s="84"/>
      <c r="Q8" s="84"/>
      <c r="R8" s="10" t="e">
        <f t="shared" si="2"/>
        <v>#DIV/0!</v>
      </c>
      <c r="S8" s="84"/>
      <c r="T8" s="83"/>
      <c r="U8" s="84"/>
      <c r="V8" s="84"/>
      <c r="W8" s="10" t="e">
        <f t="shared" si="3"/>
        <v>#DIV/0!</v>
      </c>
      <c r="X8" s="91"/>
    </row>
    <row r="9" spans="1:24" ht="9.75" customHeight="1">
      <c r="A9" s="22" t="s">
        <v>65</v>
      </c>
      <c r="B9" s="13" t="s">
        <v>7</v>
      </c>
      <c r="C9" s="13"/>
      <c r="D9" s="22" t="s">
        <v>2</v>
      </c>
      <c r="E9" s="85">
        <f t="shared" si="4"/>
        <v>60</v>
      </c>
      <c r="F9" s="86">
        <f t="shared" si="4"/>
        <v>82</v>
      </c>
      <c r="G9" s="86">
        <f t="shared" si="4"/>
        <v>87.458</v>
      </c>
      <c r="H9" s="6">
        <f t="shared" si="0"/>
        <v>106.65609756097561</v>
      </c>
      <c r="I9" s="92">
        <f>SUM(N9,S9)</f>
        <v>56.989</v>
      </c>
      <c r="J9" s="108">
        <v>60</v>
      </c>
      <c r="K9" s="109">
        <v>82</v>
      </c>
      <c r="L9" s="86">
        <v>87.458</v>
      </c>
      <c r="M9" s="6">
        <f t="shared" si="1"/>
        <v>106.65609756097561</v>
      </c>
      <c r="N9" s="86">
        <v>56.989</v>
      </c>
      <c r="O9" s="85"/>
      <c r="P9" s="86"/>
      <c r="Q9" s="86"/>
      <c r="R9" s="6" t="e">
        <f t="shared" si="2"/>
        <v>#DIV/0!</v>
      </c>
      <c r="S9" s="86"/>
      <c r="T9" s="85"/>
      <c r="U9" s="86"/>
      <c r="V9" s="86"/>
      <c r="W9" s="6" t="e">
        <f t="shared" si="3"/>
        <v>#DIV/0!</v>
      </c>
      <c r="X9" s="92"/>
    </row>
    <row r="10" spans="1:24" s="9" customFormat="1" ht="9.75" customHeight="1">
      <c r="A10" s="11" t="s">
        <v>4</v>
      </c>
      <c r="B10" s="18" t="s">
        <v>9</v>
      </c>
      <c r="C10" s="17"/>
      <c r="D10" s="11" t="s">
        <v>2</v>
      </c>
      <c r="E10" s="65">
        <f t="shared" si="4"/>
        <v>17827</v>
      </c>
      <c r="F10" s="66">
        <f t="shared" si="4"/>
        <v>18032</v>
      </c>
      <c r="G10" s="66">
        <f t="shared" si="4"/>
        <v>18032</v>
      </c>
      <c r="H10" s="16">
        <f t="shared" si="0"/>
        <v>100</v>
      </c>
      <c r="I10" s="77">
        <f>SUM(N10,S10)</f>
        <v>16359.393</v>
      </c>
      <c r="J10" s="110">
        <v>995</v>
      </c>
      <c r="K10" s="111">
        <v>1005</v>
      </c>
      <c r="L10" s="66">
        <v>1005</v>
      </c>
      <c r="M10" s="16">
        <f t="shared" si="1"/>
        <v>100</v>
      </c>
      <c r="N10" s="66">
        <v>1003.9</v>
      </c>
      <c r="O10" s="65">
        <v>16832</v>
      </c>
      <c r="P10" s="66">
        <v>17027</v>
      </c>
      <c r="Q10" s="66">
        <v>17027</v>
      </c>
      <c r="R10" s="16">
        <f t="shared" si="2"/>
        <v>100</v>
      </c>
      <c r="S10" s="66">
        <v>15355.493</v>
      </c>
      <c r="T10" s="65"/>
      <c r="U10" s="66"/>
      <c r="V10" s="66"/>
      <c r="W10" s="16" t="e">
        <f t="shared" si="3"/>
        <v>#DIV/0!</v>
      </c>
      <c r="X10" s="77"/>
    </row>
    <row r="11" spans="1:24" s="9" customFormat="1" ht="9.75" customHeight="1">
      <c r="A11" s="11" t="s">
        <v>6</v>
      </c>
      <c r="B11" s="18" t="s">
        <v>11</v>
      </c>
      <c r="C11" s="17"/>
      <c r="D11" s="11" t="s">
        <v>2</v>
      </c>
      <c r="E11" s="65">
        <f t="shared" si="4"/>
        <v>0</v>
      </c>
      <c r="F11" s="66">
        <f t="shared" si="4"/>
        <v>0</v>
      </c>
      <c r="G11" s="66">
        <f t="shared" si="4"/>
        <v>0</v>
      </c>
      <c r="H11" s="16" t="e">
        <f t="shared" si="0"/>
        <v>#DIV/0!</v>
      </c>
      <c r="I11" s="77">
        <f>SUM(N11,S11)</f>
        <v>0</v>
      </c>
      <c r="J11" s="112"/>
      <c r="K11" s="113"/>
      <c r="L11" s="66"/>
      <c r="M11" s="16" t="e">
        <f t="shared" si="1"/>
        <v>#DIV/0!</v>
      </c>
      <c r="N11" s="66"/>
      <c r="O11" s="65"/>
      <c r="P11" s="66"/>
      <c r="Q11" s="66"/>
      <c r="R11" s="16" t="e">
        <f t="shared" si="2"/>
        <v>#DIV/0!</v>
      </c>
      <c r="S11" s="66"/>
      <c r="T11" s="65"/>
      <c r="U11" s="66"/>
      <c r="V11" s="66"/>
      <c r="W11" s="16" t="e">
        <f t="shared" si="3"/>
        <v>#DIV/0!</v>
      </c>
      <c r="X11" s="77"/>
    </row>
    <row r="12" spans="1:24" s="9" customFormat="1" ht="9.75" customHeight="1">
      <c r="A12" s="11" t="s">
        <v>8</v>
      </c>
      <c r="B12" s="18" t="s">
        <v>13</v>
      </c>
      <c r="C12" s="17"/>
      <c r="D12" s="11" t="s">
        <v>2</v>
      </c>
      <c r="E12" s="65">
        <f>SUM(E13,E17,E23,E27,E31,E32,E36,E37,E38,E39,E40,E43)</f>
        <v>20358</v>
      </c>
      <c r="F12" s="66">
        <f>SUM(F13,F17,F23,F27,F31,F32,F36,F37,F38,F39,F40,F43)</f>
        <v>20703.682</v>
      </c>
      <c r="G12" s="66">
        <f>SUM(G13,G17,G23,G27,G31,G32,G36,G37,G38,G39,G40,G43)</f>
        <v>20298.272</v>
      </c>
      <c r="H12" s="16">
        <f t="shared" si="0"/>
        <v>98.04184589002092</v>
      </c>
      <c r="I12" s="77">
        <f>SUM(I13,I17,I23,I27,I31,I32,I36,I37,I38,I39,I40,I43)</f>
        <v>18285.600000000002</v>
      </c>
      <c r="J12" s="106">
        <f>SUM(J13,J17,J23,J27,J31,J32,J36,J37,J38,J39,J40,J43)</f>
        <v>3526</v>
      </c>
      <c r="K12" s="107">
        <f>SUM(K13,K17,K23,K27,K31,K32,K36,K37,K38,K39,K40,K43)</f>
        <v>3676.6820000000002</v>
      </c>
      <c r="L12" s="66">
        <f>SUM(L13,L17,L23,L27,L31,L32,L36,L37,L38,L39,L40,L43)</f>
        <v>3271.2720000000004</v>
      </c>
      <c r="M12" s="16">
        <f t="shared" si="1"/>
        <v>88.97348206888711</v>
      </c>
      <c r="N12" s="66">
        <f>SUM(N13,N17,N23,N27,N31,N32,N36,N37,N38,N39,N40,N43)</f>
        <v>2930.107</v>
      </c>
      <c r="O12" s="65">
        <f>SUM(O13,O17,O23,O27,O31,O32,O36,O37,O38,O39,O40,O43)</f>
        <v>16832</v>
      </c>
      <c r="P12" s="66">
        <f>SUM(P13,P17,P23,P27,P31,P32,P36,P37,P38,P39,P40,P43)</f>
        <v>17027</v>
      </c>
      <c r="Q12" s="66">
        <f>SUM(Q13,Q17,Q23,Q27,Q31,Q32,Q36,Q37,Q38,Q39,Q40,Q43)</f>
        <v>17027</v>
      </c>
      <c r="R12" s="16">
        <f t="shared" si="2"/>
        <v>100</v>
      </c>
      <c r="S12" s="66">
        <f>SUM(S13,S17,S23,S27,S31,S32,S36,S37,S38,S39,S40,S43)</f>
        <v>15355.493</v>
      </c>
      <c r="T12" s="65">
        <f>SUM(T13,T17,T23,T27,T31,T32,T36,T37,T38,T39,T40,T43)</f>
        <v>0</v>
      </c>
      <c r="U12" s="66">
        <f>SUM(U13,U17,U23,U27,U31,U32,U36,U37,U38,U39,U40,U43)</f>
        <v>0</v>
      </c>
      <c r="V12" s="66">
        <f>SUM(V13,V17,V23,V27,V31,V32,V36,V37,V38,V39,V40,V43)</f>
        <v>0</v>
      </c>
      <c r="W12" s="16" t="e">
        <f t="shared" si="3"/>
        <v>#DIV/0!</v>
      </c>
      <c r="X12" s="77">
        <f>SUM(X13,X17,X23,X27,X31,X32,X36,X37,X38,X39,X40,X43)</f>
        <v>0</v>
      </c>
    </row>
    <row r="13" spans="1:24" s="9" customFormat="1" ht="9.75" customHeight="1">
      <c r="A13" s="15" t="s">
        <v>10</v>
      </c>
      <c r="B13" s="20" t="s">
        <v>33</v>
      </c>
      <c r="C13" s="25"/>
      <c r="D13" s="15" t="s">
        <v>2</v>
      </c>
      <c r="E13" s="71">
        <f>SUM(E14:E16)</f>
        <v>717</v>
      </c>
      <c r="F13" s="72">
        <f>SUM(F14:F16)</f>
        <v>887.3</v>
      </c>
      <c r="G13" s="72">
        <f>SUM(G14:G16)</f>
        <v>886.8</v>
      </c>
      <c r="H13" s="8">
        <f t="shared" si="0"/>
        <v>99.94364927307562</v>
      </c>
      <c r="I13" s="80">
        <f>SUM(I14:I16)</f>
        <v>762.648</v>
      </c>
      <c r="J13" s="114">
        <f>SUM(J14:J16)</f>
        <v>717</v>
      </c>
      <c r="K13" s="115">
        <f>SUM(K14:K16)</f>
        <v>887.3</v>
      </c>
      <c r="L13" s="72">
        <f>SUM(L14:L16)</f>
        <v>886.8</v>
      </c>
      <c r="M13" s="8">
        <f t="shared" si="1"/>
        <v>99.94364927307562</v>
      </c>
      <c r="N13" s="72">
        <f>SUM(N14:N16)</f>
        <v>762.648</v>
      </c>
      <c r="O13" s="71">
        <f>SUM(O14:O16)</f>
        <v>0</v>
      </c>
      <c r="P13" s="72">
        <f>SUM(P14:P16)</f>
        <v>0</v>
      </c>
      <c r="Q13" s="72">
        <f>SUM(Q14:Q16)</f>
        <v>0</v>
      </c>
      <c r="R13" s="8" t="e">
        <f t="shared" si="2"/>
        <v>#DIV/0!</v>
      </c>
      <c r="S13" s="72">
        <f>SUM(S14:S16)</f>
        <v>0</v>
      </c>
      <c r="T13" s="71">
        <f>SUM(T14:T16)</f>
        <v>0</v>
      </c>
      <c r="U13" s="72">
        <f>SUM(U14:U16)</f>
        <v>0</v>
      </c>
      <c r="V13" s="72">
        <f>SUM(V14:V16)</f>
        <v>0</v>
      </c>
      <c r="W13" s="8" t="e">
        <f t="shared" si="3"/>
        <v>#DIV/0!</v>
      </c>
      <c r="X13" s="80">
        <f>SUM(X14:X16)</f>
        <v>0</v>
      </c>
    </row>
    <row r="14" spans="1:24" ht="9.75" customHeight="1">
      <c r="A14" s="21" t="s">
        <v>66</v>
      </c>
      <c r="B14" s="4" t="s">
        <v>34</v>
      </c>
      <c r="C14" s="4" t="s">
        <v>35</v>
      </c>
      <c r="D14" s="21" t="s">
        <v>2</v>
      </c>
      <c r="E14" s="83">
        <f aca="true" t="shared" si="5" ref="E14:G16">SUM(J14,O14)</f>
        <v>291</v>
      </c>
      <c r="F14" s="84">
        <f t="shared" si="5"/>
        <v>314.8</v>
      </c>
      <c r="G14" s="84">
        <f t="shared" si="5"/>
        <v>314.753</v>
      </c>
      <c r="H14" s="10">
        <f t="shared" si="0"/>
        <v>99.98506988564166</v>
      </c>
      <c r="I14" s="91">
        <f>SUM(N14,S14)</f>
        <v>321.006</v>
      </c>
      <c r="J14" s="108">
        <v>291</v>
      </c>
      <c r="K14" s="109">
        <v>314.8</v>
      </c>
      <c r="L14" s="84">
        <v>314.753</v>
      </c>
      <c r="M14" s="10">
        <f t="shared" si="1"/>
        <v>99.98506988564166</v>
      </c>
      <c r="N14" s="84">
        <v>321.006</v>
      </c>
      <c r="O14" s="83"/>
      <c r="P14" s="84"/>
      <c r="Q14" s="84"/>
      <c r="R14" s="10" t="e">
        <f t="shared" si="2"/>
        <v>#DIV/0!</v>
      </c>
      <c r="S14" s="84"/>
      <c r="T14" s="83"/>
      <c r="U14" s="84"/>
      <c r="V14" s="84"/>
      <c r="W14" s="10" t="e">
        <f t="shared" si="3"/>
        <v>#DIV/0!</v>
      </c>
      <c r="X14" s="91"/>
    </row>
    <row r="15" spans="1:24" ht="9.75" customHeight="1">
      <c r="A15" s="23" t="s">
        <v>67</v>
      </c>
      <c r="B15" s="5"/>
      <c r="C15" s="5" t="s">
        <v>38</v>
      </c>
      <c r="D15" s="23" t="s">
        <v>2</v>
      </c>
      <c r="E15" s="87">
        <f t="shared" si="5"/>
        <v>60</v>
      </c>
      <c r="F15" s="88">
        <f t="shared" si="5"/>
        <v>80</v>
      </c>
      <c r="G15" s="88">
        <f t="shared" si="5"/>
        <v>79.579</v>
      </c>
      <c r="H15" s="3">
        <f t="shared" si="0"/>
        <v>99.47375</v>
      </c>
      <c r="I15" s="93">
        <f>SUM(N15,S15)</f>
        <v>46.047</v>
      </c>
      <c r="J15" s="108">
        <v>60</v>
      </c>
      <c r="K15" s="109">
        <v>80</v>
      </c>
      <c r="L15" s="88">
        <v>79.579</v>
      </c>
      <c r="M15" s="3">
        <f t="shared" si="1"/>
        <v>99.47375</v>
      </c>
      <c r="N15" s="88">
        <v>46.047</v>
      </c>
      <c r="O15" s="87"/>
      <c r="P15" s="88"/>
      <c r="Q15" s="88"/>
      <c r="R15" s="3" t="e">
        <f t="shared" si="2"/>
        <v>#DIV/0!</v>
      </c>
      <c r="S15" s="88"/>
      <c r="T15" s="87"/>
      <c r="U15" s="88"/>
      <c r="V15" s="88"/>
      <c r="W15" s="3" t="e">
        <f t="shared" si="3"/>
        <v>#DIV/0!</v>
      </c>
      <c r="X15" s="93"/>
    </row>
    <row r="16" spans="1:24" ht="9.75" customHeight="1">
      <c r="A16" s="24" t="s">
        <v>68</v>
      </c>
      <c r="B16" s="14"/>
      <c r="C16" s="14" t="s">
        <v>39</v>
      </c>
      <c r="D16" s="24" t="s">
        <v>2</v>
      </c>
      <c r="E16" s="89">
        <f t="shared" si="5"/>
        <v>366</v>
      </c>
      <c r="F16" s="90">
        <f t="shared" si="5"/>
        <v>492.5</v>
      </c>
      <c r="G16" s="90">
        <f t="shared" si="5"/>
        <v>492.468</v>
      </c>
      <c r="H16" s="7">
        <f t="shared" si="0"/>
        <v>99.99350253807107</v>
      </c>
      <c r="I16" s="94">
        <f>SUM(N16,S16)</f>
        <v>395.595</v>
      </c>
      <c r="J16" s="116">
        <v>366</v>
      </c>
      <c r="K16" s="117">
        <v>492.5</v>
      </c>
      <c r="L16" s="90">
        <v>492.468</v>
      </c>
      <c r="M16" s="7">
        <f t="shared" si="1"/>
        <v>99.99350253807107</v>
      </c>
      <c r="N16" s="90">
        <v>395.595</v>
      </c>
      <c r="O16" s="89"/>
      <c r="P16" s="90"/>
      <c r="Q16" s="90"/>
      <c r="R16" s="7" t="e">
        <f t="shared" si="2"/>
        <v>#DIV/0!</v>
      </c>
      <c r="S16" s="90"/>
      <c r="T16" s="89"/>
      <c r="U16" s="90"/>
      <c r="V16" s="90"/>
      <c r="W16" s="7" t="e">
        <f t="shared" si="3"/>
        <v>#DIV/0!</v>
      </c>
      <c r="X16" s="94"/>
    </row>
    <row r="17" spans="1:24" s="9" customFormat="1" ht="9.75" customHeight="1">
      <c r="A17" s="15" t="s">
        <v>12</v>
      </c>
      <c r="B17" s="26" t="s">
        <v>49</v>
      </c>
      <c r="C17" s="26"/>
      <c r="D17" s="15" t="s">
        <v>2</v>
      </c>
      <c r="E17" s="71">
        <f>SUM(E18:E22)</f>
        <v>720</v>
      </c>
      <c r="F17" s="72">
        <f>SUM(F18:F22)</f>
        <v>720</v>
      </c>
      <c r="G17" s="72">
        <f>SUM(G18:G22)</f>
        <v>631.117</v>
      </c>
      <c r="H17" s="8">
        <f t="shared" si="0"/>
        <v>87.65513888888889</v>
      </c>
      <c r="I17" s="80">
        <f>SUM(I18:I22)</f>
        <v>518.677</v>
      </c>
      <c r="J17" s="114">
        <f>SUM(J18:J22)</f>
        <v>720</v>
      </c>
      <c r="K17" s="115">
        <f>SUM(K18:K22)</f>
        <v>720</v>
      </c>
      <c r="L17" s="72">
        <f>SUM(L18:L22)</f>
        <v>631.117</v>
      </c>
      <c r="M17" s="8">
        <f t="shared" si="1"/>
        <v>87.65513888888889</v>
      </c>
      <c r="N17" s="72">
        <f>SUM(N18:N22)</f>
        <v>518.677</v>
      </c>
      <c r="O17" s="71">
        <f>SUM(O18:O22)</f>
        <v>0</v>
      </c>
      <c r="P17" s="72">
        <f>SUM(P18:P22)</f>
        <v>0</v>
      </c>
      <c r="Q17" s="72">
        <f>SUM(Q18:Q22)</f>
        <v>0</v>
      </c>
      <c r="R17" s="8" t="e">
        <f t="shared" si="2"/>
        <v>#DIV/0!</v>
      </c>
      <c r="S17" s="72">
        <f>SUM(S18:S22)</f>
        <v>0</v>
      </c>
      <c r="T17" s="71">
        <f>SUM(T18:T22)</f>
        <v>0</v>
      </c>
      <c r="U17" s="72">
        <f>SUM(U18:U22)</f>
        <v>0</v>
      </c>
      <c r="V17" s="72">
        <f>SUM(V18:V22)</f>
        <v>0</v>
      </c>
      <c r="W17" s="8" t="e">
        <f t="shared" si="3"/>
        <v>#DIV/0!</v>
      </c>
      <c r="X17" s="80">
        <f>SUM(X18:X22)</f>
        <v>0</v>
      </c>
    </row>
    <row r="18" spans="1:24" ht="9.75" customHeight="1">
      <c r="A18" s="23" t="s">
        <v>69</v>
      </c>
      <c r="B18" s="5" t="s">
        <v>34</v>
      </c>
      <c r="C18" s="5" t="s">
        <v>44</v>
      </c>
      <c r="D18" s="23" t="s">
        <v>2</v>
      </c>
      <c r="E18" s="87">
        <f aca="true" t="shared" si="6" ref="E18:G22">SUM(J18,O18)</f>
        <v>190</v>
      </c>
      <c r="F18" s="88">
        <f t="shared" si="6"/>
        <v>190</v>
      </c>
      <c r="G18" s="88">
        <f t="shared" si="6"/>
        <v>189.975</v>
      </c>
      <c r="H18" s="3">
        <f t="shared" si="0"/>
        <v>99.98684210526315</v>
      </c>
      <c r="I18" s="93">
        <f>SUM(N18,S18)</f>
        <v>107.804</v>
      </c>
      <c r="J18" s="108">
        <v>190</v>
      </c>
      <c r="K18" s="109">
        <v>190</v>
      </c>
      <c r="L18" s="88">
        <v>189.975</v>
      </c>
      <c r="M18" s="3">
        <f t="shared" si="1"/>
        <v>99.98684210526315</v>
      </c>
      <c r="N18" s="88">
        <v>107.804</v>
      </c>
      <c r="O18" s="87"/>
      <c r="P18" s="88"/>
      <c r="Q18" s="88"/>
      <c r="R18" s="3" t="e">
        <f t="shared" si="2"/>
        <v>#DIV/0!</v>
      </c>
      <c r="S18" s="88"/>
      <c r="T18" s="87"/>
      <c r="U18" s="88"/>
      <c r="V18" s="88"/>
      <c r="W18" s="3" t="e">
        <f t="shared" si="3"/>
        <v>#DIV/0!</v>
      </c>
      <c r="X18" s="93"/>
    </row>
    <row r="19" spans="1:24" ht="9.75" customHeight="1">
      <c r="A19" s="23" t="s">
        <v>70</v>
      </c>
      <c r="B19" s="5"/>
      <c r="C19" s="5" t="s">
        <v>45</v>
      </c>
      <c r="D19" s="23" t="s">
        <v>2</v>
      </c>
      <c r="E19" s="87">
        <f t="shared" si="6"/>
        <v>30</v>
      </c>
      <c r="F19" s="88">
        <f t="shared" si="6"/>
        <v>30</v>
      </c>
      <c r="G19" s="88">
        <f t="shared" si="6"/>
        <v>27.155</v>
      </c>
      <c r="H19" s="3">
        <f t="shared" si="0"/>
        <v>90.51666666666667</v>
      </c>
      <c r="I19" s="93">
        <f>SUM(N19,S19)</f>
        <v>20.526</v>
      </c>
      <c r="J19" s="108">
        <v>30</v>
      </c>
      <c r="K19" s="109">
        <v>30</v>
      </c>
      <c r="L19" s="88">
        <v>27.155</v>
      </c>
      <c r="M19" s="3">
        <f t="shared" si="1"/>
        <v>90.51666666666667</v>
      </c>
      <c r="N19" s="88">
        <v>20.526</v>
      </c>
      <c r="O19" s="87"/>
      <c r="P19" s="88"/>
      <c r="Q19" s="88"/>
      <c r="R19" s="3" t="e">
        <f t="shared" si="2"/>
        <v>#DIV/0!</v>
      </c>
      <c r="S19" s="88"/>
      <c r="T19" s="87"/>
      <c r="U19" s="88"/>
      <c r="V19" s="88"/>
      <c r="W19" s="3" t="e">
        <f t="shared" si="3"/>
        <v>#DIV/0!</v>
      </c>
      <c r="X19" s="93"/>
    </row>
    <row r="20" spans="1:24" ht="9.75" customHeight="1">
      <c r="A20" s="23" t="s">
        <v>71</v>
      </c>
      <c r="B20" s="5"/>
      <c r="C20" s="5" t="s">
        <v>46</v>
      </c>
      <c r="D20" s="23" t="s">
        <v>2</v>
      </c>
      <c r="E20" s="87">
        <f t="shared" si="6"/>
        <v>500</v>
      </c>
      <c r="F20" s="88">
        <f t="shared" si="6"/>
        <v>500</v>
      </c>
      <c r="G20" s="88">
        <f t="shared" si="6"/>
        <v>413.987</v>
      </c>
      <c r="H20" s="3">
        <f t="shared" si="0"/>
        <v>82.79740000000001</v>
      </c>
      <c r="I20" s="93">
        <f>SUM(N20,S20)</f>
        <v>390.347</v>
      </c>
      <c r="J20" s="108">
        <v>500</v>
      </c>
      <c r="K20" s="109">
        <v>500</v>
      </c>
      <c r="L20" s="88">
        <v>413.987</v>
      </c>
      <c r="M20" s="3">
        <f t="shared" si="1"/>
        <v>82.79740000000001</v>
      </c>
      <c r="N20" s="88">
        <v>390.347</v>
      </c>
      <c r="O20" s="87"/>
      <c r="P20" s="88"/>
      <c r="Q20" s="88"/>
      <c r="R20" s="3" t="e">
        <f t="shared" si="2"/>
        <v>#DIV/0!</v>
      </c>
      <c r="S20" s="88"/>
      <c r="T20" s="87"/>
      <c r="U20" s="88"/>
      <c r="V20" s="88"/>
      <c r="W20" s="3" t="e">
        <f t="shared" si="3"/>
        <v>#DIV/0!</v>
      </c>
      <c r="X20" s="93"/>
    </row>
    <row r="21" spans="1:24" ht="9.75" customHeight="1">
      <c r="A21" s="23" t="s">
        <v>72</v>
      </c>
      <c r="B21" s="5"/>
      <c r="C21" s="5" t="s">
        <v>47</v>
      </c>
      <c r="D21" s="23" t="s">
        <v>2</v>
      </c>
      <c r="E21" s="87">
        <f t="shared" si="6"/>
        <v>0</v>
      </c>
      <c r="F21" s="88">
        <f t="shared" si="6"/>
        <v>0</v>
      </c>
      <c r="G21" s="88">
        <f t="shared" si="6"/>
        <v>0</v>
      </c>
      <c r="H21" s="3" t="e">
        <f t="shared" si="0"/>
        <v>#DIV/0!</v>
      </c>
      <c r="I21" s="93">
        <f>SUM(N21,S21)</f>
        <v>0</v>
      </c>
      <c r="J21" s="108"/>
      <c r="K21" s="109"/>
      <c r="L21" s="88"/>
      <c r="M21" s="3" t="e">
        <f t="shared" si="1"/>
        <v>#DIV/0!</v>
      </c>
      <c r="N21" s="88"/>
      <c r="O21" s="87"/>
      <c r="P21" s="88"/>
      <c r="Q21" s="88"/>
      <c r="R21" s="3" t="e">
        <f t="shared" si="2"/>
        <v>#DIV/0!</v>
      </c>
      <c r="S21" s="88"/>
      <c r="T21" s="87"/>
      <c r="U21" s="88"/>
      <c r="V21" s="88"/>
      <c r="W21" s="3" t="e">
        <f t="shared" si="3"/>
        <v>#DIV/0!</v>
      </c>
      <c r="X21" s="93"/>
    </row>
    <row r="22" spans="1:24" ht="9.75" customHeight="1">
      <c r="A22" s="24" t="s">
        <v>73</v>
      </c>
      <c r="B22" s="14"/>
      <c r="C22" s="14" t="s">
        <v>39</v>
      </c>
      <c r="D22" s="24" t="s">
        <v>2</v>
      </c>
      <c r="E22" s="89">
        <f t="shared" si="6"/>
        <v>0</v>
      </c>
      <c r="F22" s="90">
        <f t="shared" si="6"/>
        <v>0</v>
      </c>
      <c r="G22" s="90">
        <f t="shared" si="6"/>
        <v>0</v>
      </c>
      <c r="H22" s="7" t="e">
        <f t="shared" si="0"/>
        <v>#DIV/0!</v>
      </c>
      <c r="I22" s="94">
        <f>SUM(N22,S22)</f>
        <v>0</v>
      </c>
      <c r="J22" s="118"/>
      <c r="K22" s="119"/>
      <c r="L22" s="90"/>
      <c r="M22" s="7" t="e">
        <f t="shared" si="1"/>
        <v>#DIV/0!</v>
      </c>
      <c r="N22" s="90"/>
      <c r="O22" s="89"/>
      <c r="P22" s="90"/>
      <c r="Q22" s="90"/>
      <c r="R22" s="7" t="e">
        <f t="shared" si="2"/>
        <v>#DIV/0!</v>
      </c>
      <c r="S22" s="90"/>
      <c r="T22" s="89"/>
      <c r="U22" s="90"/>
      <c r="V22" s="90"/>
      <c r="W22" s="7" t="e">
        <f t="shared" si="3"/>
        <v>#DIV/0!</v>
      </c>
      <c r="X22" s="94"/>
    </row>
    <row r="23" spans="1:24" s="9" customFormat="1" ht="9.75" customHeight="1">
      <c r="A23" s="15" t="s">
        <v>14</v>
      </c>
      <c r="B23" s="26" t="s">
        <v>50</v>
      </c>
      <c r="C23" s="26"/>
      <c r="D23" s="15" t="s">
        <v>2</v>
      </c>
      <c r="E23" s="71">
        <f>SUM(E24:E26)</f>
        <v>0</v>
      </c>
      <c r="F23" s="72">
        <f>SUM(F24:F26)</f>
        <v>0</v>
      </c>
      <c r="G23" s="72">
        <f>SUM(G24:G26)</f>
        <v>0</v>
      </c>
      <c r="H23" s="8" t="e">
        <f t="shared" si="0"/>
        <v>#DIV/0!</v>
      </c>
      <c r="I23" s="80">
        <f>SUM(I24:I26)</f>
        <v>0</v>
      </c>
      <c r="J23" s="114">
        <f>SUM(J24:J26)</f>
        <v>0</v>
      </c>
      <c r="K23" s="115">
        <f>SUM(K24:K26)</f>
        <v>0</v>
      </c>
      <c r="L23" s="72">
        <f>SUM(L24:L26)</f>
        <v>0</v>
      </c>
      <c r="M23" s="8" t="e">
        <f t="shared" si="1"/>
        <v>#DIV/0!</v>
      </c>
      <c r="N23" s="72">
        <f>SUM(N24:N26)</f>
        <v>0</v>
      </c>
      <c r="O23" s="71">
        <f>SUM(O24:O26)</f>
        <v>0</v>
      </c>
      <c r="P23" s="72">
        <f>SUM(P24:P26)</f>
        <v>0</v>
      </c>
      <c r="Q23" s="72">
        <f>SUM(Q24:Q26)</f>
        <v>0</v>
      </c>
      <c r="R23" s="8" t="e">
        <f t="shared" si="2"/>
        <v>#DIV/0!</v>
      </c>
      <c r="S23" s="72">
        <f>SUM(S24:S26)</f>
        <v>0</v>
      </c>
      <c r="T23" s="71">
        <f>SUM(T24:T26)</f>
        <v>0</v>
      </c>
      <c r="U23" s="72">
        <f>SUM(U24:U26)</f>
        <v>0</v>
      </c>
      <c r="V23" s="72">
        <f>SUM(V24:V26)</f>
        <v>0</v>
      </c>
      <c r="W23" s="8" t="e">
        <f t="shared" si="3"/>
        <v>#DIV/0!</v>
      </c>
      <c r="X23" s="80">
        <f>SUM(X24:X26)</f>
        <v>0</v>
      </c>
    </row>
    <row r="24" spans="1:24" ht="9.75" customHeight="1">
      <c r="A24" s="23" t="s">
        <v>36</v>
      </c>
      <c r="B24" s="5" t="s">
        <v>34</v>
      </c>
      <c r="C24" s="5" t="s">
        <v>78</v>
      </c>
      <c r="D24" s="23" t="s">
        <v>2</v>
      </c>
      <c r="E24" s="87">
        <f aca="true" t="shared" si="7" ref="E24:G26">SUM(J24,O24)</f>
        <v>0</v>
      </c>
      <c r="F24" s="88">
        <f t="shared" si="7"/>
        <v>0</v>
      </c>
      <c r="G24" s="88">
        <f t="shared" si="7"/>
        <v>0</v>
      </c>
      <c r="H24" s="3" t="e">
        <f t="shared" si="0"/>
        <v>#DIV/0!</v>
      </c>
      <c r="I24" s="93">
        <f>SUM(N24,S24)</f>
        <v>0</v>
      </c>
      <c r="J24" s="108"/>
      <c r="K24" s="109"/>
      <c r="L24" s="88"/>
      <c r="M24" s="3" t="e">
        <f t="shared" si="1"/>
        <v>#DIV/0!</v>
      </c>
      <c r="N24" s="88"/>
      <c r="O24" s="87"/>
      <c r="P24" s="88"/>
      <c r="Q24" s="88"/>
      <c r="R24" s="3" t="e">
        <f t="shared" si="2"/>
        <v>#DIV/0!</v>
      </c>
      <c r="S24" s="88"/>
      <c r="T24" s="87"/>
      <c r="U24" s="88"/>
      <c r="V24" s="88"/>
      <c r="W24" s="3" t="e">
        <f t="shared" si="3"/>
        <v>#DIV/0!</v>
      </c>
      <c r="X24" s="93"/>
    </row>
    <row r="25" spans="1:24" ht="9.75" customHeight="1">
      <c r="A25" s="23" t="s">
        <v>37</v>
      </c>
      <c r="B25" s="5"/>
      <c r="C25" s="5" t="s">
        <v>48</v>
      </c>
      <c r="D25" s="23" t="s">
        <v>2</v>
      </c>
      <c r="E25" s="87">
        <f t="shared" si="7"/>
        <v>0</v>
      </c>
      <c r="F25" s="88">
        <f t="shared" si="7"/>
        <v>0</v>
      </c>
      <c r="G25" s="88">
        <f t="shared" si="7"/>
        <v>0</v>
      </c>
      <c r="H25" s="3" t="e">
        <f t="shared" si="0"/>
        <v>#DIV/0!</v>
      </c>
      <c r="I25" s="93">
        <f>SUM(N25,S25)</f>
        <v>0</v>
      </c>
      <c r="J25" s="108"/>
      <c r="K25" s="109"/>
      <c r="L25" s="88"/>
      <c r="M25" s="3" t="e">
        <f t="shared" si="1"/>
        <v>#DIV/0!</v>
      </c>
      <c r="N25" s="88"/>
      <c r="O25" s="87"/>
      <c r="P25" s="88"/>
      <c r="Q25" s="88"/>
      <c r="R25" s="3" t="e">
        <f t="shared" si="2"/>
        <v>#DIV/0!</v>
      </c>
      <c r="S25" s="88"/>
      <c r="T25" s="87"/>
      <c r="U25" s="88"/>
      <c r="V25" s="88"/>
      <c r="W25" s="3" t="e">
        <f t="shared" si="3"/>
        <v>#DIV/0!</v>
      </c>
      <c r="X25" s="93"/>
    </row>
    <row r="26" spans="1:24" ht="9.75" customHeight="1">
      <c r="A26" s="24" t="s">
        <v>40</v>
      </c>
      <c r="B26" s="14"/>
      <c r="C26" s="14" t="s">
        <v>39</v>
      </c>
      <c r="D26" s="24" t="s">
        <v>2</v>
      </c>
      <c r="E26" s="89">
        <f t="shared" si="7"/>
        <v>0</v>
      </c>
      <c r="F26" s="90">
        <f t="shared" si="7"/>
        <v>0</v>
      </c>
      <c r="G26" s="90">
        <f t="shared" si="7"/>
        <v>0</v>
      </c>
      <c r="H26" s="7" t="e">
        <f t="shared" si="0"/>
        <v>#DIV/0!</v>
      </c>
      <c r="I26" s="94">
        <f>SUM(N26,S26)</f>
        <v>0</v>
      </c>
      <c r="J26" s="118"/>
      <c r="K26" s="119"/>
      <c r="L26" s="90"/>
      <c r="M26" s="7" t="e">
        <f t="shared" si="1"/>
        <v>#DIV/0!</v>
      </c>
      <c r="N26" s="90"/>
      <c r="O26" s="89"/>
      <c r="P26" s="90"/>
      <c r="Q26" s="90"/>
      <c r="R26" s="7" t="e">
        <f t="shared" si="2"/>
        <v>#DIV/0!</v>
      </c>
      <c r="S26" s="90"/>
      <c r="T26" s="89"/>
      <c r="U26" s="90"/>
      <c r="V26" s="90"/>
      <c r="W26" s="7" t="e">
        <f t="shared" si="3"/>
        <v>#DIV/0!</v>
      </c>
      <c r="X26" s="94"/>
    </row>
    <row r="27" spans="1:24" s="9" customFormat="1" ht="9.75" customHeight="1">
      <c r="A27" s="15" t="s">
        <v>15</v>
      </c>
      <c r="B27" s="26" t="s">
        <v>51</v>
      </c>
      <c r="C27" s="26"/>
      <c r="D27" s="15" t="s">
        <v>2</v>
      </c>
      <c r="E27" s="71">
        <f>SUM(E28:E30)</f>
        <v>510</v>
      </c>
      <c r="F27" s="72">
        <f>SUM(F28:F30)</f>
        <v>510</v>
      </c>
      <c r="G27" s="72">
        <f>SUM(G28:G30)</f>
        <v>504.24</v>
      </c>
      <c r="H27" s="8">
        <f t="shared" si="0"/>
        <v>98.87058823529412</v>
      </c>
      <c r="I27" s="80">
        <f>SUM(I28:I30)</f>
        <v>457.41700000000003</v>
      </c>
      <c r="J27" s="114">
        <f>SUM(J28:J30)</f>
        <v>510</v>
      </c>
      <c r="K27" s="115">
        <f>SUM(K28:K30)</f>
        <v>510</v>
      </c>
      <c r="L27" s="72">
        <f>SUM(L28:L30)</f>
        <v>504.24</v>
      </c>
      <c r="M27" s="8">
        <f t="shared" si="1"/>
        <v>98.87058823529412</v>
      </c>
      <c r="N27" s="72">
        <f>SUM(N28:N30)</f>
        <v>457.41700000000003</v>
      </c>
      <c r="O27" s="71">
        <f>SUM(O28:O30)</f>
        <v>0</v>
      </c>
      <c r="P27" s="72">
        <f>SUM(P28:P30)</f>
        <v>0</v>
      </c>
      <c r="Q27" s="72">
        <f>SUM(Q28:Q30)</f>
        <v>0</v>
      </c>
      <c r="R27" s="8" t="e">
        <f t="shared" si="2"/>
        <v>#DIV/0!</v>
      </c>
      <c r="S27" s="72">
        <f>SUM(S28:S30)</f>
        <v>0</v>
      </c>
      <c r="T27" s="71">
        <f>SUM(T28:T30)</f>
        <v>0</v>
      </c>
      <c r="U27" s="72">
        <f>SUM(U28:U30)</f>
        <v>0</v>
      </c>
      <c r="V27" s="72">
        <f>SUM(V28:V30)</f>
        <v>0</v>
      </c>
      <c r="W27" s="8" t="e">
        <f t="shared" si="3"/>
        <v>#DIV/0!</v>
      </c>
      <c r="X27" s="80">
        <f>SUM(X28:X30)</f>
        <v>0</v>
      </c>
    </row>
    <row r="28" spans="1:24" ht="9.75" customHeight="1">
      <c r="A28" s="23" t="s">
        <v>41</v>
      </c>
      <c r="B28" s="5" t="s">
        <v>34</v>
      </c>
      <c r="C28" s="5" t="s">
        <v>84</v>
      </c>
      <c r="D28" s="23" t="s">
        <v>2</v>
      </c>
      <c r="E28" s="87">
        <f aca="true" t="shared" si="8" ref="E28:G31">SUM(J28,O28)</f>
        <v>240</v>
      </c>
      <c r="F28" s="88">
        <f t="shared" si="8"/>
        <v>240</v>
      </c>
      <c r="G28" s="88">
        <f t="shared" si="8"/>
        <v>238.8</v>
      </c>
      <c r="H28" s="3">
        <f t="shared" si="0"/>
        <v>99.5</v>
      </c>
      <c r="I28" s="93">
        <f>SUM(N28,S28)</f>
        <v>209.981</v>
      </c>
      <c r="J28" s="108">
        <v>240</v>
      </c>
      <c r="K28" s="109">
        <v>240</v>
      </c>
      <c r="L28" s="88">
        <v>238.8</v>
      </c>
      <c r="M28" s="3">
        <f t="shared" si="1"/>
        <v>99.5</v>
      </c>
      <c r="N28" s="88">
        <v>209.981</v>
      </c>
      <c r="O28" s="87"/>
      <c r="P28" s="88"/>
      <c r="Q28" s="88"/>
      <c r="R28" s="3" t="e">
        <f t="shared" si="2"/>
        <v>#DIV/0!</v>
      </c>
      <c r="S28" s="88"/>
      <c r="T28" s="87"/>
      <c r="U28" s="88"/>
      <c r="V28" s="88"/>
      <c r="W28" s="3" t="e">
        <f t="shared" si="3"/>
        <v>#DIV/0!</v>
      </c>
      <c r="X28" s="93"/>
    </row>
    <row r="29" spans="1:24" ht="9.75" customHeight="1">
      <c r="A29" s="23" t="s">
        <v>42</v>
      </c>
      <c r="B29" s="5"/>
      <c r="C29" s="5" t="s">
        <v>85</v>
      </c>
      <c r="D29" s="23" t="s">
        <v>2</v>
      </c>
      <c r="E29" s="87">
        <f t="shared" si="8"/>
        <v>240</v>
      </c>
      <c r="F29" s="88">
        <f t="shared" si="8"/>
        <v>240</v>
      </c>
      <c r="G29" s="88">
        <f t="shared" si="8"/>
        <v>239.765</v>
      </c>
      <c r="H29" s="3">
        <f t="shared" si="0"/>
        <v>99.90208333333332</v>
      </c>
      <c r="I29" s="93">
        <f>SUM(N29,S29)</f>
        <v>217.797</v>
      </c>
      <c r="J29" s="108">
        <v>240</v>
      </c>
      <c r="K29" s="109">
        <v>240</v>
      </c>
      <c r="L29" s="88">
        <v>239.765</v>
      </c>
      <c r="M29" s="3">
        <f t="shared" si="1"/>
        <v>99.90208333333332</v>
      </c>
      <c r="N29" s="88">
        <v>217.797</v>
      </c>
      <c r="O29" s="87"/>
      <c r="P29" s="88"/>
      <c r="Q29" s="88"/>
      <c r="R29" s="3" t="e">
        <f t="shared" si="2"/>
        <v>#DIV/0!</v>
      </c>
      <c r="S29" s="88"/>
      <c r="T29" s="87"/>
      <c r="U29" s="88"/>
      <c r="V29" s="88"/>
      <c r="W29" s="3" t="e">
        <f t="shared" si="3"/>
        <v>#DIV/0!</v>
      </c>
      <c r="X29" s="93"/>
    </row>
    <row r="30" spans="1:24" ht="9.75" customHeight="1">
      <c r="A30" s="24" t="s">
        <v>43</v>
      </c>
      <c r="B30" s="14"/>
      <c r="C30" s="14" t="s">
        <v>55</v>
      </c>
      <c r="D30" s="24" t="s">
        <v>2</v>
      </c>
      <c r="E30" s="89">
        <f t="shared" si="8"/>
        <v>30</v>
      </c>
      <c r="F30" s="90">
        <f t="shared" si="8"/>
        <v>30</v>
      </c>
      <c r="G30" s="90">
        <f t="shared" si="8"/>
        <v>25.675</v>
      </c>
      <c r="H30" s="7">
        <f t="shared" si="0"/>
        <v>85.58333333333333</v>
      </c>
      <c r="I30" s="94">
        <f>SUM(N30,S30)</f>
        <v>29.639</v>
      </c>
      <c r="J30" s="118">
        <v>30</v>
      </c>
      <c r="K30" s="119">
        <v>30</v>
      </c>
      <c r="L30" s="90">
        <v>25.675</v>
      </c>
      <c r="M30" s="7">
        <f t="shared" si="1"/>
        <v>85.58333333333333</v>
      </c>
      <c r="N30" s="90">
        <v>29.639</v>
      </c>
      <c r="O30" s="89"/>
      <c r="P30" s="90"/>
      <c r="Q30" s="90"/>
      <c r="R30" s="7" t="e">
        <f t="shared" si="2"/>
        <v>#DIV/0!</v>
      </c>
      <c r="S30" s="90"/>
      <c r="T30" s="89"/>
      <c r="U30" s="90"/>
      <c r="V30" s="90"/>
      <c r="W30" s="7" t="e">
        <f t="shared" si="3"/>
        <v>#DIV/0!</v>
      </c>
      <c r="X30" s="94"/>
    </row>
    <row r="31" spans="1:24" s="9" customFormat="1" ht="9.75" customHeight="1">
      <c r="A31" s="11" t="s">
        <v>16</v>
      </c>
      <c r="B31" s="12" t="s">
        <v>56</v>
      </c>
      <c r="C31" s="12"/>
      <c r="D31" s="11" t="s">
        <v>2</v>
      </c>
      <c r="E31" s="65">
        <f t="shared" si="8"/>
        <v>50</v>
      </c>
      <c r="F31" s="66">
        <f t="shared" si="8"/>
        <v>40</v>
      </c>
      <c r="G31" s="66">
        <f t="shared" si="8"/>
        <v>39.289</v>
      </c>
      <c r="H31" s="16">
        <f t="shared" si="0"/>
        <v>98.2225</v>
      </c>
      <c r="I31" s="77">
        <f>SUM(N31,S31)</f>
        <v>44.005</v>
      </c>
      <c r="J31" s="112">
        <v>50</v>
      </c>
      <c r="K31" s="113">
        <v>40</v>
      </c>
      <c r="L31" s="66">
        <v>39.289</v>
      </c>
      <c r="M31" s="16">
        <f t="shared" si="1"/>
        <v>98.2225</v>
      </c>
      <c r="N31" s="66">
        <v>44.005</v>
      </c>
      <c r="O31" s="65"/>
      <c r="P31" s="66"/>
      <c r="Q31" s="66"/>
      <c r="R31" s="16" t="e">
        <f t="shared" si="2"/>
        <v>#DIV/0!</v>
      </c>
      <c r="S31" s="66"/>
      <c r="T31" s="65"/>
      <c r="U31" s="66"/>
      <c r="V31" s="66"/>
      <c r="W31" s="16" t="e">
        <f t="shared" si="3"/>
        <v>#DIV/0!</v>
      </c>
      <c r="X31" s="77"/>
    </row>
    <row r="32" spans="1:24" s="9" customFormat="1" ht="9.75" customHeight="1">
      <c r="A32" s="15" t="s">
        <v>17</v>
      </c>
      <c r="B32" s="26" t="s">
        <v>57</v>
      </c>
      <c r="C32" s="26"/>
      <c r="D32" s="15" t="s">
        <v>2</v>
      </c>
      <c r="E32" s="71">
        <f>SUM(E33:E35)</f>
        <v>786</v>
      </c>
      <c r="F32" s="72">
        <f>SUM(F33:F35)</f>
        <v>836.382</v>
      </c>
      <c r="G32" s="72">
        <f>SUM(G33:G35)</f>
        <v>811.398</v>
      </c>
      <c r="H32" s="8">
        <f t="shared" si="0"/>
        <v>97.01284819615918</v>
      </c>
      <c r="I32" s="80">
        <f>SUM(I33:I35)</f>
        <v>791.5960000000001</v>
      </c>
      <c r="J32" s="114">
        <f>SUM(J33:J35)</f>
        <v>786</v>
      </c>
      <c r="K32" s="115">
        <f>SUM(K33:K35)</f>
        <v>821.382</v>
      </c>
      <c r="L32" s="72">
        <f>SUM(L33:L35)</f>
        <v>796.398</v>
      </c>
      <c r="M32" s="8">
        <f t="shared" si="1"/>
        <v>96.95829711388856</v>
      </c>
      <c r="N32" s="72">
        <f>SUM(N33:N35)</f>
        <v>748.1030000000001</v>
      </c>
      <c r="O32" s="71">
        <f>SUM(O33:O35)</f>
        <v>0</v>
      </c>
      <c r="P32" s="72">
        <f>SUM(P33:P35)</f>
        <v>15</v>
      </c>
      <c r="Q32" s="72">
        <f>SUM(Q33:Q35)</f>
        <v>15</v>
      </c>
      <c r="R32" s="8">
        <f t="shared" si="2"/>
        <v>100</v>
      </c>
      <c r="S32" s="72">
        <f>SUM(S33:S35)</f>
        <v>43.493</v>
      </c>
      <c r="T32" s="71">
        <f>SUM(T33:T35)</f>
        <v>0</v>
      </c>
      <c r="U32" s="72">
        <f>SUM(U33:U35)</f>
        <v>0</v>
      </c>
      <c r="V32" s="72">
        <f>SUM(V33:V35)</f>
        <v>0</v>
      </c>
      <c r="W32" s="8" t="e">
        <f t="shared" si="3"/>
        <v>#DIV/0!</v>
      </c>
      <c r="X32" s="80">
        <f>SUM(X33:X35)</f>
        <v>0</v>
      </c>
    </row>
    <row r="33" spans="1:24" ht="9.75" customHeight="1">
      <c r="A33" s="23" t="s">
        <v>52</v>
      </c>
      <c r="B33" s="5" t="s">
        <v>34</v>
      </c>
      <c r="C33" s="5" t="s">
        <v>78</v>
      </c>
      <c r="D33" s="23" t="s">
        <v>2</v>
      </c>
      <c r="E33" s="87">
        <f aca="true" t="shared" si="9" ref="E33:G39">SUM(J33,O33)</f>
        <v>60</v>
      </c>
      <c r="F33" s="88">
        <f t="shared" si="9"/>
        <v>68</v>
      </c>
      <c r="G33" s="88">
        <f t="shared" si="9"/>
        <v>66.712</v>
      </c>
      <c r="H33" s="3">
        <f t="shared" si="0"/>
        <v>98.10588235294118</v>
      </c>
      <c r="I33" s="93">
        <f aca="true" t="shared" si="10" ref="I33:I39">SUM(N33,S33)</f>
        <v>59.252</v>
      </c>
      <c r="J33" s="108">
        <v>60</v>
      </c>
      <c r="K33" s="109">
        <v>68</v>
      </c>
      <c r="L33" s="88">
        <v>66.712</v>
      </c>
      <c r="M33" s="3">
        <f t="shared" si="1"/>
        <v>98.10588235294118</v>
      </c>
      <c r="N33" s="88">
        <v>59.252</v>
      </c>
      <c r="O33" s="87"/>
      <c r="P33" s="88"/>
      <c r="Q33" s="88"/>
      <c r="R33" s="3" t="e">
        <f t="shared" si="2"/>
        <v>#DIV/0!</v>
      </c>
      <c r="S33" s="88"/>
      <c r="T33" s="87"/>
      <c r="U33" s="88"/>
      <c r="V33" s="88"/>
      <c r="W33" s="3" t="e">
        <f t="shared" si="3"/>
        <v>#DIV/0!</v>
      </c>
      <c r="X33" s="93"/>
    </row>
    <row r="34" spans="1:24" ht="9.75" customHeight="1">
      <c r="A34" s="23" t="s">
        <v>53</v>
      </c>
      <c r="B34" s="5"/>
      <c r="C34" s="5" t="s">
        <v>48</v>
      </c>
      <c r="D34" s="23" t="s">
        <v>2</v>
      </c>
      <c r="E34" s="87">
        <f t="shared" si="9"/>
        <v>15</v>
      </c>
      <c r="F34" s="88">
        <f t="shared" si="9"/>
        <v>15</v>
      </c>
      <c r="G34" s="88">
        <f t="shared" si="9"/>
        <v>14.599</v>
      </c>
      <c r="H34" s="3">
        <f t="shared" si="0"/>
        <v>97.32666666666667</v>
      </c>
      <c r="I34" s="93">
        <f t="shared" si="10"/>
        <v>14.978</v>
      </c>
      <c r="J34" s="108">
        <v>15</v>
      </c>
      <c r="K34" s="109">
        <v>15</v>
      </c>
      <c r="L34" s="88">
        <v>14.599</v>
      </c>
      <c r="M34" s="3">
        <f t="shared" si="1"/>
        <v>97.32666666666667</v>
      </c>
      <c r="N34" s="88">
        <v>14.978</v>
      </c>
      <c r="O34" s="87"/>
      <c r="P34" s="88"/>
      <c r="Q34" s="88"/>
      <c r="R34" s="3" t="e">
        <f t="shared" si="2"/>
        <v>#DIV/0!</v>
      </c>
      <c r="S34" s="88"/>
      <c r="T34" s="87"/>
      <c r="U34" s="88"/>
      <c r="V34" s="88"/>
      <c r="W34" s="3" t="e">
        <f t="shared" si="3"/>
        <v>#DIV/0!</v>
      </c>
      <c r="X34" s="93"/>
    </row>
    <row r="35" spans="1:24" ht="9.75" customHeight="1">
      <c r="A35" s="24" t="s">
        <v>54</v>
      </c>
      <c r="B35" s="14"/>
      <c r="C35" s="14" t="s">
        <v>39</v>
      </c>
      <c r="D35" s="24" t="s">
        <v>2</v>
      </c>
      <c r="E35" s="89">
        <f t="shared" si="9"/>
        <v>711</v>
      </c>
      <c r="F35" s="90">
        <f t="shared" si="9"/>
        <v>753.382</v>
      </c>
      <c r="G35" s="90">
        <f t="shared" si="9"/>
        <v>730.087</v>
      </c>
      <c r="H35" s="7">
        <f t="shared" si="0"/>
        <v>96.90794311517928</v>
      </c>
      <c r="I35" s="94">
        <f t="shared" si="10"/>
        <v>717.3660000000001</v>
      </c>
      <c r="J35" s="118">
        <v>711</v>
      </c>
      <c r="K35" s="119">
        <v>738.382</v>
      </c>
      <c r="L35" s="90">
        <v>715.087</v>
      </c>
      <c r="M35" s="7">
        <f t="shared" si="1"/>
        <v>96.84512894409669</v>
      </c>
      <c r="N35" s="90">
        <v>673.873</v>
      </c>
      <c r="O35" s="89"/>
      <c r="P35" s="90">
        <v>15</v>
      </c>
      <c r="Q35" s="90">
        <v>15</v>
      </c>
      <c r="R35" s="7">
        <f t="shared" si="2"/>
        <v>100</v>
      </c>
      <c r="S35" s="90">
        <v>43.493</v>
      </c>
      <c r="T35" s="89"/>
      <c r="U35" s="90"/>
      <c r="V35" s="90"/>
      <c r="W35" s="7" t="e">
        <f t="shared" si="3"/>
        <v>#DIV/0!</v>
      </c>
      <c r="X35" s="94"/>
    </row>
    <row r="36" spans="1:24" s="9" customFormat="1" ht="9.75" customHeight="1">
      <c r="A36" s="11" t="s">
        <v>18</v>
      </c>
      <c r="B36" s="12" t="s">
        <v>58</v>
      </c>
      <c r="C36" s="12"/>
      <c r="D36" s="11" t="s">
        <v>2</v>
      </c>
      <c r="E36" s="65">
        <f t="shared" si="9"/>
        <v>12289</v>
      </c>
      <c r="F36" s="66">
        <f t="shared" si="9"/>
        <v>12420</v>
      </c>
      <c r="G36" s="66">
        <f t="shared" si="9"/>
        <v>12420</v>
      </c>
      <c r="H36" s="16">
        <f t="shared" si="0"/>
        <v>100</v>
      </c>
      <c r="I36" s="77">
        <f t="shared" si="10"/>
        <v>11180</v>
      </c>
      <c r="J36" s="120"/>
      <c r="K36" s="121"/>
      <c r="L36" s="66"/>
      <c r="M36" s="16" t="e">
        <f t="shared" si="1"/>
        <v>#DIV/0!</v>
      </c>
      <c r="N36" s="66"/>
      <c r="O36" s="65">
        <v>12289</v>
      </c>
      <c r="P36" s="66">
        <v>12420</v>
      </c>
      <c r="Q36" s="66">
        <v>12420</v>
      </c>
      <c r="R36" s="16">
        <f t="shared" si="2"/>
        <v>100</v>
      </c>
      <c r="S36" s="66">
        <v>11180</v>
      </c>
      <c r="T36" s="65"/>
      <c r="U36" s="66"/>
      <c r="V36" s="66"/>
      <c r="W36" s="16" t="e">
        <f t="shared" si="3"/>
        <v>#DIV/0!</v>
      </c>
      <c r="X36" s="77"/>
    </row>
    <row r="37" spans="1:24" s="9" customFormat="1" ht="9.75" customHeight="1">
      <c r="A37" s="11" t="s">
        <v>19</v>
      </c>
      <c r="B37" s="12" t="s">
        <v>59</v>
      </c>
      <c r="C37" s="12"/>
      <c r="D37" s="11" t="s">
        <v>2</v>
      </c>
      <c r="E37" s="65">
        <f t="shared" si="9"/>
        <v>4581.22</v>
      </c>
      <c r="F37" s="66">
        <f t="shared" si="9"/>
        <v>4626.924</v>
      </c>
      <c r="G37" s="66">
        <f t="shared" si="9"/>
        <v>4349.465</v>
      </c>
      <c r="H37" s="16">
        <f t="shared" si="0"/>
        <v>94.00338107995722</v>
      </c>
      <c r="I37" s="77">
        <f t="shared" si="10"/>
        <v>3923.656</v>
      </c>
      <c r="J37" s="112">
        <v>280</v>
      </c>
      <c r="K37" s="113">
        <v>280</v>
      </c>
      <c r="L37" s="66">
        <v>2.541</v>
      </c>
      <c r="M37" s="16">
        <f t="shared" si="1"/>
        <v>0.9075</v>
      </c>
      <c r="N37" s="66">
        <v>10.854</v>
      </c>
      <c r="O37" s="65">
        <v>4301.22</v>
      </c>
      <c r="P37" s="66">
        <v>4346.924</v>
      </c>
      <c r="Q37" s="66">
        <v>4346.924</v>
      </c>
      <c r="R37" s="16">
        <f t="shared" si="2"/>
        <v>100</v>
      </c>
      <c r="S37" s="66">
        <v>3912.802</v>
      </c>
      <c r="T37" s="65"/>
      <c r="U37" s="66"/>
      <c r="V37" s="66"/>
      <c r="W37" s="16" t="e">
        <f t="shared" si="3"/>
        <v>#DIV/0!</v>
      </c>
      <c r="X37" s="77"/>
    </row>
    <row r="38" spans="1:24" s="9" customFormat="1" ht="9.75" customHeight="1">
      <c r="A38" s="11" t="s">
        <v>20</v>
      </c>
      <c r="B38" s="12" t="s">
        <v>83</v>
      </c>
      <c r="C38" s="12"/>
      <c r="D38" s="11" t="s">
        <v>2</v>
      </c>
      <c r="E38" s="65">
        <f t="shared" si="9"/>
        <v>241.78</v>
      </c>
      <c r="F38" s="66">
        <f t="shared" si="9"/>
        <v>245.076</v>
      </c>
      <c r="G38" s="66">
        <f t="shared" si="9"/>
        <v>245.076</v>
      </c>
      <c r="H38" s="16">
        <f t="shared" si="0"/>
        <v>100</v>
      </c>
      <c r="I38" s="77">
        <f t="shared" si="10"/>
        <v>219.198</v>
      </c>
      <c r="J38" s="112"/>
      <c r="K38" s="113"/>
      <c r="L38" s="66"/>
      <c r="M38" s="16" t="e">
        <f t="shared" si="1"/>
        <v>#DIV/0!</v>
      </c>
      <c r="N38" s="66"/>
      <c r="O38" s="65">
        <v>241.78</v>
      </c>
      <c r="P38" s="66">
        <v>245.076</v>
      </c>
      <c r="Q38" s="66">
        <v>245.076</v>
      </c>
      <c r="R38" s="16">
        <f t="shared" si="2"/>
        <v>100</v>
      </c>
      <c r="S38" s="66">
        <v>219.198</v>
      </c>
      <c r="T38" s="65"/>
      <c r="U38" s="66"/>
      <c r="V38" s="66"/>
      <c r="W38" s="16" t="e">
        <f t="shared" si="3"/>
        <v>#DIV/0!</v>
      </c>
      <c r="X38" s="77"/>
    </row>
    <row r="39" spans="1:24" s="9" customFormat="1" ht="9.75" customHeight="1">
      <c r="A39" s="11" t="s">
        <v>21</v>
      </c>
      <c r="B39" s="12" t="s">
        <v>60</v>
      </c>
      <c r="C39" s="12"/>
      <c r="D39" s="11" t="s">
        <v>2</v>
      </c>
      <c r="E39" s="65">
        <f t="shared" si="9"/>
        <v>0</v>
      </c>
      <c r="F39" s="66">
        <f t="shared" si="9"/>
        <v>0</v>
      </c>
      <c r="G39" s="66">
        <f t="shared" si="9"/>
        <v>0</v>
      </c>
      <c r="H39" s="16" t="e">
        <f t="shared" si="0"/>
        <v>#DIV/0!</v>
      </c>
      <c r="I39" s="77">
        <f t="shared" si="10"/>
        <v>0</v>
      </c>
      <c r="J39" s="112"/>
      <c r="K39" s="113"/>
      <c r="L39" s="66"/>
      <c r="M39" s="16" t="e">
        <f t="shared" si="1"/>
        <v>#DIV/0!</v>
      </c>
      <c r="N39" s="66"/>
      <c r="O39" s="65"/>
      <c r="P39" s="66"/>
      <c r="Q39" s="66"/>
      <c r="R39" s="16" t="e">
        <f t="shared" si="2"/>
        <v>#DIV/0!</v>
      </c>
      <c r="S39" s="66"/>
      <c r="T39" s="65"/>
      <c r="U39" s="66"/>
      <c r="V39" s="66"/>
      <c r="W39" s="16" t="e">
        <f t="shared" si="3"/>
        <v>#DIV/0!</v>
      </c>
      <c r="X39" s="77"/>
    </row>
    <row r="40" spans="1:24" s="9" customFormat="1" ht="9.75" customHeight="1">
      <c r="A40" s="15" t="s">
        <v>22</v>
      </c>
      <c r="B40" s="26" t="s">
        <v>61</v>
      </c>
      <c r="C40" s="26"/>
      <c r="D40" s="15" t="s">
        <v>2</v>
      </c>
      <c r="E40" s="71">
        <f>SUM(E41:E42)</f>
        <v>310</v>
      </c>
      <c r="F40" s="72">
        <f>SUM(F41:F42)</f>
        <v>265</v>
      </c>
      <c r="G40" s="72">
        <f>SUM(G41:G42)</f>
        <v>259.58500000000004</v>
      </c>
      <c r="H40" s="8">
        <f t="shared" si="0"/>
        <v>97.95660377358492</v>
      </c>
      <c r="I40" s="80">
        <f>SUM(I41:I42)</f>
        <v>236.10899999999998</v>
      </c>
      <c r="J40" s="114">
        <f>SUM(J41:J42)</f>
        <v>310</v>
      </c>
      <c r="K40" s="115">
        <f>SUM(K41:K42)</f>
        <v>265</v>
      </c>
      <c r="L40" s="72">
        <f>SUM(L41:L42)</f>
        <v>259.58500000000004</v>
      </c>
      <c r="M40" s="8">
        <f t="shared" si="1"/>
        <v>97.95660377358492</v>
      </c>
      <c r="N40" s="72">
        <f>SUM(N41:N42)</f>
        <v>236.10899999999998</v>
      </c>
      <c r="O40" s="71">
        <f>SUM(O41:O42)</f>
        <v>0</v>
      </c>
      <c r="P40" s="72">
        <f>SUM(P41:P42)</f>
        <v>0</v>
      </c>
      <c r="Q40" s="72">
        <f>SUM(Q41:Q42)</f>
        <v>0</v>
      </c>
      <c r="R40" s="8" t="e">
        <f t="shared" si="2"/>
        <v>#DIV/0!</v>
      </c>
      <c r="S40" s="72">
        <f>SUM(S41:S42)</f>
        <v>0</v>
      </c>
      <c r="T40" s="71">
        <f>SUM(T41:T42)</f>
        <v>0</v>
      </c>
      <c r="U40" s="72">
        <f>SUM(U41:U42)</f>
        <v>0</v>
      </c>
      <c r="V40" s="72">
        <f>SUM(V41:V42)</f>
        <v>0</v>
      </c>
      <c r="W40" s="8" t="e">
        <f t="shared" si="3"/>
        <v>#DIV/0!</v>
      </c>
      <c r="X40" s="80">
        <f>SUM(X41:X42)</f>
        <v>0</v>
      </c>
    </row>
    <row r="41" spans="1:24" ht="9.75" customHeight="1">
      <c r="A41" s="23" t="s">
        <v>74</v>
      </c>
      <c r="B41" s="5" t="s">
        <v>34</v>
      </c>
      <c r="C41" s="5" t="s">
        <v>62</v>
      </c>
      <c r="D41" s="23" t="s">
        <v>2</v>
      </c>
      <c r="E41" s="87">
        <f aca="true" t="shared" si="11" ref="E41:G43">SUM(J41,O41)</f>
        <v>170</v>
      </c>
      <c r="F41" s="88">
        <f t="shared" si="11"/>
        <v>150</v>
      </c>
      <c r="G41" s="88">
        <f t="shared" si="11"/>
        <v>147.865</v>
      </c>
      <c r="H41" s="3">
        <f t="shared" si="0"/>
        <v>98.57666666666667</v>
      </c>
      <c r="I41" s="93">
        <f>SUM(N41,S41)</f>
        <v>157.714</v>
      </c>
      <c r="J41" s="108">
        <v>170</v>
      </c>
      <c r="K41" s="109">
        <v>150</v>
      </c>
      <c r="L41" s="88">
        <v>147.865</v>
      </c>
      <c r="M41" s="3">
        <f t="shared" si="1"/>
        <v>98.57666666666667</v>
      </c>
      <c r="N41" s="88">
        <v>157.714</v>
      </c>
      <c r="O41" s="87"/>
      <c r="P41" s="88"/>
      <c r="Q41" s="88"/>
      <c r="R41" s="3" t="e">
        <f t="shared" si="2"/>
        <v>#DIV/0!</v>
      </c>
      <c r="S41" s="88"/>
      <c r="T41" s="87"/>
      <c r="U41" s="88"/>
      <c r="V41" s="88"/>
      <c r="W41" s="3" t="e">
        <f t="shared" si="3"/>
        <v>#DIV/0!</v>
      </c>
      <c r="X41" s="93"/>
    </row>
    <row r="42" spans="1:24" ht="9.75" customHeight="1">
      <c r="A42" s="24" t="s">
        <v>75</v>
      </c>
      <c r="B42" s="14"/>
      <c r="C42" s="14" t="s">
        <v>39</v>
      </c>
      <c r="D42" s="24" t="s">
        <v>2</v>
      </c>
      <c r="E42" s="89">
        <f t="shared" si="11"/>
        <v>140</v>
      </c>
      <c r="F42" s="90">
        <f t="shared" si="11"/>
        <v>115</v>
      </c>
      <c r="G42" s="90">
        <f t="shared" si="11"/>
        <v>111.72</v>
      </c>
      <c r="H42" s="7">
        <f t="shared" si="0"/>
        <v>97.14782608695653</v>
      </c>
      <c r="I42" s="94">
        <f>SUM(N42,S42)</f>
        <v>78.395</v>
      </c>
      <c r="J42" s="116">
        <v>140</v>
      </c>
      <c r="K42" s="117">
        <v>115</v>
      </c>
      <c r="L42" s="90">
        <v>111.72</v>
      </c>
      <c r="M42" s="7">
        <f t="shared" si="1"/>
        <v>97.14782608695653</v>
      </c>
      <c r="N42" s="90">
        <v>78.395</v>
      </c>
      <c r="O42" s="89"/>
      <c r="P42" s="90"/>
      <c r="Q42" s="90"/>
      <c r="R42" s="7" t="e">
        <f t="shared" si="2"/>
        <v>#DIV/0!</v>
      </c>
      <c r="S42" s="90"/>
      <c r="T42" s="89"/>
      <c r="U42" s="90"/>
      <c r="V42" s="90"/>
      <c r="W42" s="7" t="e">
        <f t="shared" si="3"/>
        <v>#DIV/0!</v>
      </c>
      <c r="X42" s="94"/>
    </row>
    <row r="43" spans="1:24" s="9" customFormat="1" ht="9.75" customHeight="1">
      <c r="A43" s="11" t="s">
        <v>23</v>
      </c>
      <c r="B43" s="12" t="s">
        <v>63</v>
      </c>
      <c r="C43" s="12"/>
      <c r="D43" s="11" t="s">
        <v>2</v>
      </c>
      <c r="E43" s="65">
        <f t="shared" si="11"/>
        <v>153</v>
      </c>
      <c r="F43" s="66">
        <f t="shared" si="11"/>
        <v>153</v>
      </c>
      <c r="G43" s="66">
        <f t="shared" si="11"/>
        <v>151.302</v>
      </c>
      <c r="H43" s="16">
        <f t="shared" si="0"/>
        <v>98.89019607843137</v>
      </c>
      <c r="I43" s="77">
        <f>SUM(N43,S43)</f>
        <v>152.294</v>
      </c>
      <c r="J43" s="112">
        <v>153</v>
      </c>
      <c r="K43" s="113">
        <v>153</v>
      </c>
      <c r="L43" s="66">
        <v>151.302</v>
      </c>
      <c r="M43" s="16">
        <f t="shared" si="1"/>
        <v>98.89019607843137</v>
      </c>
      <c r="N43" s="66">
        <v>152.294</v>
      </c>
      <c r="O43" s="65"/>
      <c r="P43" s="66"/>
      <c r="Q43" s="66"/>
      <c r="R43" s="16" t="e">
        <f t="shared" si="2"/>
        <v>#DIV/0!</v>
      </c>
      <c r="S43" s="66"/>
      <c r="T43" s="65"/>
      <c r="U43" s="66"/>
      <c r="V43" s="66"/>
      <c r="W43" s="16" t="e">
        <f t="shared" si="3"/>
        <v>#DIV/0!</v>
      </c>
      <c r="X43" s="77"/>
    </row>
    <row r="44" spans="1:24" s="9" customFormat="1" ht="9.75" customHeight="1">
      <c r="A44" s="11" t="s">
        <v>24</v>
      </c>
      <c r="B44" s="12" t="s">
        <v>28</v>
      </c>
      <c r="C44" s="12"/>
      <c r="D44" s="11" t="s">
        <v>2</v>
      </c>
      <c r="E44" s="65">
        <f>SUM(E6-E12)</f>
        <v>0</v>
      </c>
      <c r="F44" s="66">
        <f>SUM(F6-F12)</f>
        <v>0</v>
      </c>
      <c r="G44" s="66">
        <f>SUM(G6-G12)</f>
        <v>425.7360000000008</v>
      </c>
      <c r="H44" s="16" t="e">
        <f t="shared" si="0"/>
        <v>#DIV/0!</v>
      </c>
      <c r="I44" s="77">
        <f>SUM(I6-I12)</f>
        <v>533.2689999999966</v>
      </c>
      <c r="J44" s="106">
        <f>SUM(J6-J12)</f>
        <v>0</v>
      </c>
      <c r="K44" s="107">
        <f>SUM(K6-K12)</f>
        <v>-4.547473508864641E-13</v>
      </c>
      <c r="L44" s="66">
        <f>SUM(L6-L12)</f>
        <v>425.7359999999999</v>
      </c>
      <c r="M44" s="16">
        <f t="shared" si="1"/>
        <v>-93620336472568600</v>
      </c>
      <c r="N44" s="66">
        <f>SUM(N6-N12)</f>
        <v>533.2690000000002</v>
      </c>
      <c r="O44" s="65">
        <f>SUM(O6-O12)</f>
        <v>0</v>
      </c>
      <c r="P44" s="66">
        <f>SUM(P6-P12)</f>
        <v>0</v>
      </c>
      <c r="Q44" s="66">
        <f>SUM(Q6-Q12)</f>
        <v>0</v>
      </c>
      <c r="R44" s="16" t="e">
        <f t="shared" si="2"/>
        <v>#DIV/0!</v>
      </c>
      <c r="S44" s="66">
        <f>SUM(S6-S12)</f>
        <v>0</v>
      </c>
      <c r="T44" s="65">
        <f>SUM(T6-T12)</f>
        <v>0</v>
      </c>
      <c r="U44" s="66">
        <f>SUM(U6-U12)</f>
        <v>0</v>
      </c>
      <c r="V44" s="66">
        <f>SUM(V6-V12)</f>
        <v>0</v>
      </c>
      <c r="W44" s="16" t="e">
        <f t="shared" si="3"/>
        <v>#DIV/0!</v>
      </c>
      <c r="X44" s="77">
        <f>SUM(X6-X12)</f>
        <v>0</v>
      </c>
    </row>
    <row r="45" spans="1:24" s="31" customFormat="1" ht="9.75" customHeight="1">
      <c r="A45" s="27" t="s">
        <v>25</v>
      </c>
      <c r="B45" s="28" t="s">
        <v>29</v>
      </c>
      <c r="C45" s="28"/>
      <c r="D45" s="27" t="s">
        <v>30</v>
      </c>
      <c r="E45" s="29">
        <v>22757</v>
      </c>
      <c r="F45" s="30">
        <v>24102</v>
      </c>
      <c r="G45" s="30">
        <v>24102</v>
      </c>
      <c r="H45" s="30">
        <f t="shared" si="0"/>
        <v>100</v>
      </c>
      <c r="I45" s="30">
        <v>20296</v>
      </c>
      <c r="J45" s="9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6"/>
    </row>
    <row r="46" spans="1:24" s="31" customFormat="1" ht="9.75" customHeight="1">
      <c r="A46" s="32" t="s">
        <v>26</v>
      </c>
      <c r="B46" s="33" t="s">
        <v>77</v>
      </c>
      <c r="C46" s="33"/>
      <c r="D46" s="32" t="s">
        <v>31</v>
      </c>
      <c r="E46" s="34">
        <v>42.3</v>
      </c>
      <c r="F46" s="35">
        <v>42.32</v>
      </c>
      <c r="G46" s="35">
        <v>42.32</v>
      </c>
      <c r="H46" s="35">
        <f t="shared" si="0"/>
        <v>100</v>
      </c>
      <c r="I46" s="35">
        <v>42.47</v>
      </c>
      <c r="J46" s="96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6"/>
    </row>
    <row r="47" spans="1:24" s="31" customFormat="1" ht="9.75" customHeight="1">
      <c r="A47" s="36" t="s">
        <v>27</v>
      </c>
      <c r="B47" s="37" t="s">
        <v>32</v>
      </c>
      <c r="C47" s="37"/>
      <c r="D47" s="36" t="s">
        <v>31</v>
      </c>
      <c r="E47" s="38">
        <v>45</v>
      </c>
      <c r="F47" s="39">
        <v>46</v>
      </c>
      <c r="G47" s="39">
        <v>46</v>
      </c>
      <c r="H47" s="39">
        <f t="shared" si="0"/>
        <v>100</v>
      </c>
      <c r="I47" s="39">
        <v>45</v>
      </c>
      <c r="J47" s="9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8"/>
    </row>
  </sheetData>
  <mergeCells count="20">
    <mergeCell ref="A1:X1"/>
    <mergeCell ref="T4:T5"/>
    <mergeCell ref="U4:W4"/>
    <mergeCell ref="X4:X5"/>
    <mergeCell ref="T3:X3"/>
    <mergeCell ref="O4:O5"/>
    <mergeCell ref="P4:R4"/>
    <mergeCell ref="S4:S5"/>
    <mergeCell ref="O3:S3"/>
    <mergeCell ref="J3:N3"/>
    <mergeCell ref="J4:J5"/>
    <mergeCell ref="K4:M4"/>
    <mergeCell ref="N4:N5"/>
    <mergeCell ref="A3:A5"/>
    <mergeCell ref="B3:C5"/>
    <mergeCell ref="D3:D5"/>
    <mergeCell ref="E4:E5"/>
    <mergeCell ref="E3:I3"/>
    <mergeCell ref="F4:H4"/>
    <mergeCell ref="I4:I5"/>
  </mergeCells>
  <printOptions horizontalCentered="1" verticalCentered="1"/>
  <pageMargins left="0.5905511811023623" right="0.5905511811023623" top="0.7874015748031497" bottom="0.7874015748031497" header="0.5118110236220472" footer="0.5118110236220472"/>
  <pageSetup firstPageNumber="103" useFirstPageNumber="1" horizontalDpi="300" verticalDpi="300" orientation="landscape" paperSize="9" r:id="rId1"/>
  <headerFooter alignWithMargins="0">
    <oddHeader>&amp;C&amp;"Times New Roman,Tučné"&amp;8&amp;UFinanční a hmotné ukazatele příspěvkových organizací zřízených městem Prostějovem pro rok 2006</oddHeader>
    <oddFooter>&amp;C&amp;8Stránka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111111311111111111">
    <tabColor indexed="14"/>
  </sheetPr>
  <dimension ref="A1:X49"/>
  <sheetViews>
    <sheetView zoomScale="120" zoomScaleNormal="120" workbookViewId="0" topLeftCell="A1">
      <selection activeCell="A1" sqref="A1:X1"/>
    </sheetView>
  </sheetViews>
  <sheetFormatPr defaultColWidth="10" defaultRowHeight="8.25"/>
  <cols>
    <col min="1" max="1" width="5.5" style="2" customWidth="1"/>
    <col min="2" max="2" width="6.5" style="0" customWidth="1"/>
    <col min="3" max="3" width="29.25" style="0" bestFit="1" customWidth="1"/>
    <col min="4" max="4" width="8.5" style="0" customWidth="1"/>
    <col min="5" max="7" width="11" style="0" customWidth="1"/>
    <col min="8" max="8" width="8.75" style="0" customWidth="1"/>
    <col min="9" max="12" width="11" style="0" customWidth="1"/>
    <col min="13" max="13" width="8.75" style="0" customWidth="1"/>
    <col min="14" max="17" width="11" style="0" customWidth="1"/>
    <col min="18" max="18" width="8.75" style="0" customWidth="1"/>
    <col min="19" max="22" width="11" style="0" customWidth="1"/>
    <col min="23" max="23" width="8.75" style="0" customWidth="1"/>
    <col min="24" max="24" width="11" style="0" customWidth="1"/>
    <col min="25" max="16384" width="6.5" style="0" customWidth="1"/>
  </cols>
  <sheetData>
    <row r="1" spans="1:24" s="49" customFormat="1" ht="15.75">
      <c r="A1" s="198" t="s">
        <v>90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3" spans="1:24" s="41" customFormat="1" ht="9.75" customHeight="1">
      <c r="A3" s="201" t="s">
        <v>94</v>
      </c>
      <c r="B3" s="204" t="s">
        <v>92</v>
      </c>
      <c r="C3" s="205"/>
      <c r="D3" s="201" t="s">
        <v>93</v>
      </c>
      <c r="E3" s="200" t="s">
        <v>79</v>
      </c>
      <c r="F3" s="200"/>
      <c r="G3" s="200"/>
      <c r="H3" s="200"/>
      <c r="I3" s="200"/>
      <c r="J3" s="200" t="s">
        <v>87</v>
      </c>
      <c r="K3" s="200"/>
      <c r="L3" s="200"/>
      <c r="M3" s="200"/>
      <c r="N3" s="200"/>
      <c r="O3" s="200" t="s">
        <v>88</v>
      </c>
      <c r="P3" s="200"/>
      <c r="Q3" s="200"/>
      <c r="R3" s="200"/>
      <c r="S3" s="200"/>
      <c r="T3" s="200" t="s">
        <v>86</v>
      </c>
      <c r="U3" s="200"/>
      <c r="V3" s="200"/>
      <c r="W3" s="200"/>
      <c r="X3" s="200"/>
    </row>
    <row r="4" spans="1:24" s="41" customFormat="1" ht="9.75" customHeight="1">
      <c r="A4" s="202"/>
      <c r="B4" s="206"/>
      <c r="C4" s="206"/>
      <c r="D4" s="202"/>
      <c r="E4" s="199" t="s">
        <v>91</v>
      </c>
      <c r="F4" s="200" t="s">
        <v>107</v>
      </c>
      <c r="G4" s="200"/>
      <c r="H4" s="200"/>
      <c r="I4" s="199" t="s">
        <v>108</v>
      </c>
      <c r="J4" s="199" t="s">
        <v>91</v>
      </c>
      <c r="K4" s="200" t="s">
        <v>107</v>
      </c>
      <c r="L4" s="200"/>
      <c r="M4" s="200"/>
      <c r="N4" s="199" t="s">
        <v>108</v>
      </c>
      <c r="O4" s="199" t="s">
        <v>91</v>
      </c>
      <c r="P4" s="200" t="s">
        <v>107</v>
      </c>
      <c r="Q4" s="200"/>
      <c r="R4" s="200"/>
      <c r="S4" s="199" t="s">
        <v>108</v>
      </c>
      <c r="T4" s="199" t="s">
        <v>91</v>
      </c>
      <c r="U4" s="200" t="s">
        <v>107</v>
      </c>
      <c r="V4" s="200"/>
      <c r="W4" s="200"/>
      <c r="X4" s="199" t="s">
        <v>108</v>
      </c>
    </row>
    <row r="5" spans="1:24" s="41" customFormat="1" ht="9.75" customHeight="1">
      <c r="A5" s="203"/>
      <c r="B5" s="207"/>
      <c r="C5" s="207"/>
      <c r="D5" s="203"/>
      <c r="E5" s="200"/>
      <c r="F5" s="40" t="s">
        <v>80</v>
      </c>
      <c r="G5" s="40" t="s">
        <v>81</v>
      </c>
      <c r="H5" s="40" t="s">
        <v>82</v>
      </c>
      <c r="I5" s="200"/>
      <c r="J5" s="200"/>
      <c r="K5" s="40" t="s">
        <v>80</v>
      </c>
      <c r="L5" s="40" t="s">
        <v>81</v>
      </c>
      <c r="M5" s="40" t="s">
        <v>82</v>
      </c>
      <c r="N5" s="200"/>
      <c r="O5" s="200"/>
      <c r="P5" s="40" t="s">
        <v>80</v>
      </c>
      <c r="Q5" s="40" t="s">
        <v>81</v>
      </c>
      <c r="R5" s="40" t="s">
        <v>82</v>
      </c>
      <c r="S5" s="200"/>
      <c r="T5" s="200"/>
      <c r="U5" s="40" t="s">
        <v>80</v>
      </c>
      <c r="V5" s="40" t="s">
        <v>81</v>
      </c>
      <c r="W5" s="40" t="s">
        <v>82</v>
      </c>
      <c r="X5" s="200"/>
    </row>
    <row r="6" spans="1:24" s="19" customFormat="1" ht="9.75" customHeight="1">
      <c r="A6" s="11" t="s">
        <v>0</v>
      </c>
      <c r="B6" s="12" t="s">
        <v>1</v>
      </c>
      <c r="C6" s="12"/>
      <c r="D6" s="11" t="s">
        <v>2</v>
      </c>
      <c r="E6" s="65">
        <f>SUM(E7,E10)</f>
        <v>11350</v>
      </c>
      <c r="F6" s="66">
        <f>SUM(F7,F10)</f>
        <v>11420</v>
      </c>
      <c r="G6" s="66">
        <f>SUM(G7,G10)</f>
        <v>11192.75</v>
      </c>
      <c r="H6" s="16">
        <f aca="true" t="shared" si="0" ref="H6:H49">G6/F6*100</f>
        <v>98.0100700525394</v>
      </c>
      <c r="I6" s="77">
        <f>SUM(I7,I10)</f>
        <v>8409.092</v>
      </c>
      <c r="J6" s="106">
        <f>SUM(J7,J10)</f>
        <v>11350</v>
      </c>
      <c r="K6" s="107">
        <f>SUM(K7,K10)</f>
        <v>11420</v>
      </c>
      <c r="L6" s="66">
        <f>SUM(L7,L10)</f>
        <v>11192.75</v>
      </c>
      <c r="M6" s="16">
        <f aca="true" t="shared" si="1" ref="M6:M45">L6/K6*100</f>
        <v>98.0100700525394</v>
      </c>
      <c r="N6" s="77">
        <f>SUM(N7,N10)</f>
        <v>8409.092</v>
      </c>
      <c r="O6" s="65">
        <f>SUM(O7,O10)</f>
        <v>0</v>
      </c>
      <c r="P6" s="66">
        <f>SUM(P7,P10)</f>
        <v>0</v>
      </c>
      <c r="Q6" s="66">
        <f>SUM(Q7,Q10)</f>
        <v>0</v>
      </c>
      <c r="R6" s="16" t="e">
        <f aca="true" t="shared" si="2" ref="R6:R44">Q6/P6*100</f>
        <v>#DIV/0!</v>
      </c>
      <c r="S6" s="77">
        <f>SUM(S7,S10)</f>
        <v>0</v>
      </c>
      <c r="T6" s="106">
        <f>SUM(T7,T10)</f>
        <v>700</v>
      </c>
      <c r="U6" s="107">
        <f>SUM(U7,U10)</f>
        <v>700</v>
      </c>
      <c r="V6" s="66">
        <f>SUM(V7,V10)</f>
        <v>751.8530000000001</v>
      </c>
      <c r="W6" s="16">
        <f aca="true" t="shared" si="3" ref="W6:W46">V6/U6*100</f>
        <v>107.40757142857144</v>
      </c>
      <c r="X6" s="77">
        <f>SUM(X7,X10)</f>
        <v>769.715</v>
      </c>
    </row>
    <row r="7" spans="1:24" s="19" customFormat="1" ht="9.75" customHeight="1">
      <c r="A7" s="11" t="s">
        <v>3</v>
      </c>
      <c r="B7" s="12" t="s">
        <v>76</v>
      </c>
      <c r="C7" s="12"/>
      <c r="D7" s="11" t="s">
        <v>2</v>
      </c>
      <c r="E7" s="65">
        <f>SUM(E8,E9)</f>
        <v>4114</v>
      </c>
      <c r="F7" s="66">
        <f>SUM(F8,F9)</f>
        <v>4184</v>
      </c>
      <c r="G7" s="66">
        <f>SUM(G8,G9)</f>
        <v>3956.75</v>
      </c>
      <c r="H7" s="16">
        <f t="shared" si="0"/>
        <v>94.5685946462715</v>
      </c>
      <c r="I7" s="77">
        <f>SUM(I8,I9)</f>
        <v>4923.092</v>
      </c>
      <c r="J7" s="102">
        <f>SUM(J8,J9)</f>
        <v>4114</v>
      </c>
      <c r="K7" s="123">
        <f>SUM(K8,K9)</f>
        <v>4184</v>
      </c>
      <c r="L7" s="66">
        <f>SUM(L8,L9)</f>
        <v>3956.75</v>
      </c>
      <c r="M7" s="16">
        <f t="shared" si="1"/>
        <v>94.5685946462715</v>
      </c>
      <c r="N7" s="77">
        <f>SUM(N8,N9)</f>
        <v>4923.092</v>
      </c>
      <c r="O7" s="65">
        <f>SUM(O8,O9)</f>
        <v>0</v>
      </c>
      <c r="P7" s="66">
        <f>SUM(P8,P9)</f>
        <v>0</v>
      </c>
      <c r="Q7" s="66">
        <f>SUM(Q8,Q9)</f>
        <v>0</v>
      </c>
      <c r="R7" s="16" t="e">
        <f t="shared" si="2"/>
        <v>#DIV/0!</v>
      </c>
      <c r="S7" s="77">
        <f>SUM(S8,S9)</f>
        <v>0</v>
      </c>
      <c r="T7" s="102">
        <f>SUM(T8,T9)</f>
        <v>700</v>
      </c>
      <c r="U7" s="123">
        <f>SUM(U8,U9)</f>
        <v>700</v>
      </c>
      <c r="V7" s="66">
        <f>SUM(V8,V9)</f>
        <v>751.8530000000001</v>
      </c>
      <c r="W7" s="16">
        <f t="shared" si="3"/>
        <v>107.40757142857144</v>
      </c>
      <c r="X7" s="77">
        <f>SUM(X8,X9)</f>
        <v>769.715</v>
      </c>
    </row>
    <row r="8" spans="1:24" ht="9.75" customHeight="1">
      <c r="A8" s="21" t="s">
        <v>64</v>
      </c>
      <c r="B8" s="4" t="s">
        <v>5</v>
      </c>
      <c r="C8" s="4"/>
      <c r="D8" s="21" t="s">
        <v>2</v>
      </c>
      <c r="E8" s="83">
        <f aca="true" t="shared" si="4" ref="E8:G11">SUM(J8,O8)</f>
        <v>4014</v>
      </c>
      <c r="F8" s="84">
        <f t="shared" si="4"/>
        <v>3514</v>
      </c>
      <c r="G8" s="84">
        <f t="shared" si="4"/>
        <v>3257.374</v>
      </c>
      <c r="H8" s="10">
        <f t="shared" si="0"/>
        <v>92.69704040978941</v>
      </c>
      <c r="I8" s="91">
        <f>SUM(N8,S8)</f>
        <v>4403.092</v>
      </c>
      <c r="J8" s="122">
        <v>4014</v>
      </c>
      <c r="K8" s="124">
        <v>3514</v>
      </c>
      <c r="L8" s="84">
        <v>3257.374</v>
      </c>
      <c r="M8" s="10">
        <f t="shared" si="1"/>
        <v>92.69704040978941</v>
      </c>
      <c r="N8" s="91">
        <v>4403.092</v>
      </c>
      <c r="O8" s="83"/>
      <c r="P8" s="84"/>
      <c r="Q8" s="84"/>
      <c r="R8" s="10" t="e">
        <f t="shared" si="2"/>
        <v>#DIV/0!</v>
      </c>
      <c r="S8" s="91"/>
      <c r="T8" s="122">
        <v>640</v>
      </c>
      <c r="U8" s="124">
        <v>640</v>
      </c>
      <c r="V8" s="84">
        <v>657.498</v>
      </c>
      <c r="W8" s="10">
        <f t="shared" si="3"/>
        <v>102.73406250000001</v>
      </c>
      <c r="X8" s="91">
        <v>676.318</v>
      </c>
    </row>
    <row r="9" spans="1:24" ht="9.75" customHeight="1">
      <c r="A9" s="22" t="s">
        <v>65</v>
      </c>
      <c r="B9" s="13" t="s">
        <v>7</v>
      </c>
      <c r="C9" s="13"/>
      <c r="D9" s="22" t="s">
        <v>2</v>
      </c>
      <c r="E9" s="85">
        <f t="shared" si="4"/>
        <v>100</v>
      </c>
      <c r="F9" s="86">
        <f t="shared" si="4"/>
        <v>670</v>
      </c>
      <c r="G9" s="86">
        <f t="shared" si="4"/>
        <v>699.376</v>
      </c>
      <c r="H9" s="6">
        <f t="shared" si="0"/>
        <v>104.3844776119403</v>
      </c>
      <c r="I9" s="92">
        <f>SUM(N9,S9)</f>
        <v>520</v>
      </c>
      <c r="J9" s="108">
        <v>100</v>
      </c>
      <c r="K9" s="109">
        <v>670</v>
      </c>
      <c r="L9" s="86">
        <v>699.376</v>
      </c>
      <c r="M9" s="6">
        <f t="shared" si="1"/>
        <v>104.3844776119403</v>
      </c>
      <c r="N9" s="92">
        <v>520</v>
      </c>
      <c r="O9" s="85"/>
      <c r="P9" s="86"/>
      <c r="Q9" s="86"/>
      <c r="R9" s="6" t="e">
        <f t="shared" si="2"/>
        <v>#DIV/0!</v>
      </c>
      <c r="S9" s="92"/>
      <c r="T9" s="108">
        <v>60</v>
      </c>
      <c r="U9" s="109">
        <v>60</v>
      </c>
      <c r="V9" s="86">
        <v>94.355</v>
      </c>
      <c r="W9" s="6">
        <f t="shared" si="3"/>
        <v>157.25833333333335</v>
      </c>
      <c r="X9" s="92">
        <v>93.397</v>
      </c>
    </row>
    <row r="10" spans="1:24" s="9" customFormat="1" ht="9.75" customHeight="1">
      <c r="A10" s="11" t="s">
        <v>4</v>
      </c>
      <c r="B10" s="18" t="s">
        <v>9</v>
      </c>
      <c r="C10" s="17"/>
      <c r="D10" s="11" t="s">
        <v>2</v>
      </c>
      <c r="E10" s="65">
        <f t="shared" si="4"/>
        <v>7236</v>
      </c>
      <c r="F10" s="66">
        <f t="shared" si="4"/>
        <v>7236</v>
      </c>
      <c r="G10" s="66">
        <f t="shared" si="4"/>
        <v>7236</v>
      </c>
      <c r="H10" s="16">
        <f t="shared" si="0"/>
        <v>100</v>
      </c>
      <c r="I10" s="77">
        <f>SUM(N10,S10)</f>
        <v>3486</v>
      </c>
      <c r="J10" s="110">
        <v>7236</v>
      </c>
      <c r="K10" s="111">
        <v>7236</v>
      </c>
      <c r="L10" s="66">
        <v>7236</v>
      </c>
      <c r="M10" s="16">
        <f t="shared" si="1"/>
        <v>100</v>
      </c>
      <c r="N10" s="77">
        <v>3486</v>
      </c>
      <c r="O10" s="65"/>
      <c r="P10" s="66"/>
      <c r="Q10" s="66"/>
      <c r="R10" s="16" t="e">
        <f t="shared" si="2"/>
        <v>#DIV/0!</v>
      </c>
      <c r="S10" s="77"/>
      <c r="T10" s="110"/>
      <c r="U10" s="111"/>
      <c r="V10" s="66"/>
      <c r="W10" s="16" t="e">
        <f t="shared" si="3"/>
        <v>#DIV/0!</v>
      </c>
      <c r="X10" s="77"/>
    </row>
    <row r="11" spans="1:24" s="9" customFormat="1" ht="9.75" customHeight="1">
      <c r="A11" s="11" t="s">
        <v>6</v>
      </c>
      <c r="B11" s="18" t="s">
        <v>11</v>
      </c>
      <c r="C11" s="17"/>
      <c r="D11" s="11" t="s">
        <v>2</v>
      </c>
      <c r="E11" s="65">
        <f t="shared" si="4"/>
        <v>0</v>
      </c>
      <c r="F11" s="66">
        <f t="shared" si="4"/>
        <v>0</v>
      </c>
      <c r="G11" s="66">
        <f t="shared" si="4"/>
        <v>0</v>
      </c>
      <c r="H11" s="16" t="e">
        <f t="shared" si="0"/>
        <v>#DIV/0!</v>
      </c>
      <c r="I11" s="77">
        <f>SUM(N11,S11)</f>
        <v>0</v>
      </c>
      <c r="J11" s="112"/>
      <c r="K11" s="113"/>
      <c r="L11" s="66"/>
      <c r="M11" s="16" t="e">
        <f t="shared" si="1"/>
        <v>#DIV/0!</v>
      </c>
      <c r="N11" s="77"/>
      <c r="O11" s="65"/>
      <c r="P11" s="66"/>
      <c r="Q11" s="66"/>
      <c r="R11" s="16" t="e">
        <f t="shared" si="2"/>
        <v>#DIV/0!</v>
      </c>
      <c r="S11" s="77"/>
      <c r="T11" s="112"/>
      <c r="U11" s="113"/>
      <c r="V11" s="66"/>
      <c r="W11" s="16" t="e">
        <f t="shared" si="3"/>
        <v>#DIV/0!</v>
      </c>
      <c r="X11" s="77"/>
    </row>
    <row r="12" spans="1:24" s="9" customFormat="1" ht="9.75" customHeight="1">
      <c r="A12" s="11" t="s">
        <v>8</v>
      </c>
      <c r="B12" s="18" t="s">
        <v>13</v>
      </c>
      <c r="C12" s="17"/>
      <c r="D12" s="11" t="s">
        <v>2</v>
      </c>
      <c r="E12" s="65">
        <f>SUM(E13,E17,E23,E27,E31,E32,E36,E37,E38,E39,E40,E43)</f>
        <v>11350</v>
      </c>
      <c r="F12" s="66">
        <f>SUM(F13,F17,F23,F27,F31,F32,F36,F37,F38,F39,F40,F43)</f>
        <v>11420</v>
      </c>
      <c r="G12" s="66">
        <f>SUM(G13,G17,G23,G27,G31,G32,G36,G37,G38,G39,G40,G43)</f>
        <v>10806.487999999998</v>
      </c>
      <c r="H12" s="16">
        <f t="shared" si="0"/>
        <v>94.62774080560418</v>
      </c>
      <c r="I12" s="77">
        <f>SUM(I13,I17,I23,I27,I31,I32,I36,I37,I38,I39,I40,I43)</f>
        <v>8278.818000000001</v>
      </c>
      <c r="J12" s="106">
        <f>SUM(J13,J17,J23,J27,J31,J32,J36,J37,J38,J39,J40,J43)</f>
        <v>11350</v>
      </c>
      <c r="K12" s="107">
        <f>SUM(K13,K17,K23,K27,K31,K32,K36,K37,K38,K39,K40,K43)</f>
        <v>11420</v>
      </c>
      <c r="L12" s="66">
        <f>SUM(L13,L17,L23,L27,L31,L32,L36,L37,L38,L39,L40,L43)</f>
        <v>10806.487999999998</v>
      </c>
      <c r="M12" s="16">
        <f t="shared" si="1"/>
        <v>94.62774080560418</v>
      </c>
      <c r="N12" s="77">
        <f>SUM(N13,N17,N23,N27,N31,N32,N36,N37,N38,N39,N40,N43)</f>
        <v>8278.818000000001</v>
      </c>
      <c r="O12" s="65">
        <f>SUM(O13,O17,O23,O27,O31,O32,O36,O37,O38,O39,O40,O43)</f>
        <v>0</v>
      </c>
      <c r="P12" s="66">
        <f>SUM(P13,P17,P23,P27,P31,P32,P36,P37,P38,P39,P40,P43)</f>
        <v>0</v>
      </c>
      <c r="Q12" s="66">
        <f>SUM(Q13,Q17,Q23,Q27,Q31,Q32,Q36,Q37,Q38,Q39,Q40,Q43)</f>
        <v>0</v>
      </c>
      <c r="R12" s="16" t="e">
        <f t="shared" si="2"/>
        <v>#DIV/0!</v>
      </c>
      <c r="S12" s="77">
        <f>SUM(S13,S17,S23,S27,S31,S32,S36,S37,S38,S39,S40,S43)</f>
        <v>0</v>
      </c>
      <c r="T12" s="106">
        <f>SUM(T13,T17,T23,T27,T31,T32,T36,T37,T38,T39,T40,T43)</f>
        <v>520</v>
      </c>
      <c r="U12" s="107">
        <f>SUM(U13,U17,U23,U27,U31,U32,U36,U37,U38,U39,U40,U43)</f>
        <v>620</v>
      </c>
      <c r="V12" s="66">
        <f>SUM(V13,V17,V23,V27,V31,V32,V36,V37,V38,V39,V40,V43)</f>
        <v>482.033</v>
      </c>
      <c r="W12" s="16">
        <f t="shared" si="3"/>
        <v>77.74725806451613</v>
      </c>
      <c r="X12" s="77">
        <f>SUM(X13,X17,X23,X27,X31,X32,X36,X37,X38,X39,X40,X43)</f>
        <v>636.647</v>
      </c>
    </row>
    <row r="13" spans="1:24" s="9" customFormat="1" ht="9.75" customHeight="1">
      <c r="A13" s="15" t="s">
        <v>10</v>
      </c>
      <c r="B13" s="20" t="s">
        <v>33</v>
      </c>
      <c r="C13" s="25"/>
      <c r="D13" s="15" t="s">
        <v>2</v>
      </c>
      <c r="E13" s="71">
        <f>SUM(E14:E16)</f>
        <v>1265</v>
      </c>
      <c r="F13" s="72">
        <f>SUM(F14:F16)</f>
        <v>1525</v>
      </c>
      <c r="G13" s="72">
        <f>SUM(G14:G16)</f>
        <v>1505.9509999999998</v>
      </c>
      <c r="H13" s="8">
        <f t="shared" si="0"/>
        <v>98.75088524590161</v>
      </c>
      <c r="I13" s="80">
        <f>SUM(I14:I16)</f>
        <v>532.224</v>
      </c>
      <c r="J13" s="114">
        <f>SUM(J14:J16)</f>
        <v>1265</v>
      </c>
      <c r="K13" s="115">
        <f>SUM(K14:K16)</f>
        <v>1525</v>
      </c>
      <c r="L13" s="72">
        <f>SUM(L14:L16)</f>
        <v>1505.9509999999998</v>
      </c>
      <c r="M13" s="8">
        <f t="shared" si="1"/>
        <v>98.75088524590161</v>
      </c>
      <c r="N13" s="80">
        <f>SUM(N14:N16)</f>
        <v>532.224</v>
      </c>
      <c r="O13" s="71">
        <f>SUM(O14:O16)</f>
        <v>0</v>
      </c>
      <c r="P13" s="72">
        <f>SUM(P14:P16)</f>
        <v>0</v>
      </c>
      <c r="Q13" s="72">
        <f>SUM(Q14:Q16)</f>
        <v>0</v>
      </c>
      <c r="R13" s="8" t="e">
        <f t="shared" si="2"/>
        <v>#DIV/0!</v>
      </c>
      <c r="S13" s="80">
        <f>SUM(S14:S16)</f>
        <v>0</v>
      </c>
      <c r="T13" s="114">
        <f>SUM(T14:T16)</f>
        <v>50</v>
      </c>
      <c r="U13" s="115">
        <f>SUM(U14:U16)</f>
        <v>150</v>
      </c>
      <c r="V13" s="72">
        <f>SUM(V14:V16)</f>
        <v>142.053</v>
      </c>
      <c r="W13" s="8">
        <f t="shared" si="3"/>
        <v>94.702</v>
      </c>
      <c r="X13" s="80">
        <f>SUM(X14:X16)</f>
        <v>260.52700000000004</v>
      </c>
    </row>
    <row r="14" spans="1:24" ht="9.75" customHeight="1">
      <c r="A14" s="21" t="s">
        <v>66</v>
      </c>
      <c r="B14" s="4" t="s">
        <v>34</v>
      </c>
      <c r="C14" s="4" t="s">
        <v>35</v>
      </c>
      <c r="D14" s="21" t="s">
        <v>2</v>
      </c>
      <c r="E14" s="83">
        <f aca="true" t="shared" si="5" ref="E14:G16">SUM(J14,O14)</f>
        <v>1015</v>
      </c>
      <c r="F14" s="84">
        <f t="shared" si="5"/>
        <v>1115</v>
      </c>
      <c r="G14" s="84">
        <f t="shared" si="5"/>
        <v>1105.33</v>
      </c>
      <c r="H14" s="10">
        <f t="shared" si="0"/>
        <v>99.13273542600896</v>
      </c>
      <c r="I14" s="91">
        <f>SUM(N14,S14)</f>
        <v>257.772</v>
      </c>
      <c r="J14" s="108">
        <v>1015</v>
      </c>
      <c r="K14" s="109">
        <v>1115</v>
      </c>
      <c r="L14" s="84">
        <v>1105.33</v>
      </c>
      <c r="M14" s="10">
        <f t="shared" si="1"/>
        <v>99.13273542600896</v>
      </c>
      <c r="N14" s="91">
        <v>257.772</v>
      </c>
      <c r="O14" s="83"/>
      <c r="P14" s="84"/>
      <c r="Q14" s="84"/>
      <c r="R14" s="10" t="e">
        <f t="shared" si="2"/>
        <v>#DIV/0!</v>
      </c>
      <c r="S14" s="91"/>
      <c r="T14" s="108"/>
      <c r="U14" s="109">
        <v>75</v>
      </c>
      <c r="V14" s="84">
        <v>72.798</v>
      </c>
      <c r="W14" s="10">
        <f t="shared" si="3"/>
        <v>97.06400000000001</v>
      </c>
      <c r="X14" s="91">
        <v>148.068</v>
      </c>
    </row>
    <row r="15" spans="1:24" ht="9.75" customHeight="1">
      <c r="A15" s="23" t="s">
        <v>67</v>
      </c>
      <c r="B15" s="5"/>
      <c r="C15" s="5" t="s">
        <v>38</v>
      </c>
      <c r="D15" s="23" t="s">
        <v>2</v>
      </c>
      <c r="E15" s="87">
        <f t="shared" si="5"/>
        <v>0</v>
      </c>
      <c r="F15" s="88">
        <f t="shared" si="5"/>
        <v>220</v>
      </c>
      <c r="G15" s="88">
        <f t="shared" si="5"/>
        <v>215.927</v>
      </c>
      <c r="H15" s="3">
        <f t="shared" si="0"/>
        <v>98.14863636363637</v>
      </c>
      <c r="I15" s="93">
        <f>SUM(N15,S15)</f>
        <v>25.891</v>
      </c>
      <c r="J15" s="108"/>
      <c r="K15" s="109">
        <v>220</v>
      </c>
      <c r="L15" s="88">
        <v>215.927</v>
      </c>
      <c r="M15" s="3">
        <f t="shared" si="1"/>
        <v>98.14863636363637</v>
      </c>
      <c r="N15" s="93">
        <v>25.891</v>
      </c>
      <c r="O15" s="87"/>
      <c r="P15" s="88"/>
      <c r="Q15" s="88"/>
      <c r="R15" s="3" t="e">
        <f t="shared" si="2"/>
        <v>#DIV/0!</v>
      </c>
      <c r="S15" s="93"/>
      <c r="T15" s="108"/>
      <c r="U15" s="109"/>
      <c r="V15" s="88"/>
      <c r="W15" s="3" t="e">
        <f t="shared" si="3"/>
        <v>#DIV/0!</v>
      </c>
      <c r="X15" s="93"/>
    </row>
    <row r="16" spans="1:24" ht="9.75" customHeight="1">
      <c r="A16" s="24" t="s">
        <v>68</v>
      </c>
      <c r="B16" s="14"/>
      <c r="C16" s="14" t="s">
        <v>39</v>
      </c>
      <c r="D16" s="24" t="s">
        <v>2</v>
      </c>
      <c r="E16" s="89">
        <f t="shared" si="5"/>
        <v>250</v>
      </c>
      <c r="F16" s="90">
        <f t="shared" si="5"/>
        <v>190</v>
      </c>
      <c r="G16" s="90">
        <f t="shared" si="5"/>
        <v>184.694</v>
      </c>
      <c r="H16" s="7">
        <f t="shared" si="0"/>
        <v>97.20736842105262</v>
      </c>
      <c r="I16" s="94">
        <f>SUM(N16,S16)</f>
        <v>248.561</v>
      </c>
      <c r="J16" s="116">
        <v>250</v>
      </c>
      <c r="K16" s="117">
        <v>190</v>
      </c>
      <c r="L16" s="90">
        <v>184.694</v>
      </c>
      <c r="M16" s="7">
        <f t="shared" si="1"/>
        <v>97.20736842105262</v>
      </c>
      <c r="N16" s="94">
        <v>248.561</v>
      </c>
      <c r="O16" s="89"/>
      <c r="P16" s="90"/>
      <c r="Q16" s="90"/>
      <c r="R16" s="7" t="e">
        <f t="shared" si="2"/>
        <v>#DIV/0!</v>
      </c>
      <c r="S16" s="94"/>
      <c r="T16" s="116">
        <v>50</v>
      </c>
      <c r="U16" s="117">
        <v>75</v>
      </c>
      <c r="V16" s="90">
        <v>69.255</v>
      </c>
      <c r="W16" s="7">
        <f t="shared" si="3"/>
        <v>92.33999999999999</v>
      </c>
      <c r="X16" s="94">
        <v>112.459</v>
      </c>
    </row>
    <row r="17" spans="1:24" s="9" customFormat="1" ht="9.75" customHeight="1">
      <c r="A17" s="15" t="s">
        <v>12</v>
      </c>
      <c r="B17" s="26" t="s">
        <v>49</v>
      </c>
      <c r="C17" s="26"/>
      <c r="D17" s="15" t="s">
        <v>2</v>
      </c>
      <c r="E17" s="71">
        <f>SUM(E18:E22)</f>
        <v>870</v>
      </c>
      <c r="F17" s="72">
        <f>SUM(F18:F22)</f>
        <v>870</v>
      </c>
      <c r="G17" s="72">
        <f>SUM(G18:G22)</f>
        <v>713.53</v>
      </c>
      <c r="H17" s="8">
        <f t="shared" si="0"/>
        <v>82.01494252873562</v>
      </c>
      <c r="I17" s="80">
        <f>SUM(I18:I22)</f>
        <v>634.239</v>
      </c>
      <c r="J17" s="114">
        <f>SUM(J18:J22)</f>
        <v>870</v>
      </c>
      <c r="K17" s="115">
        <f>SUM(K18:K22)</f>
        <v>870</v>
      </c>
      <c r="L17" s="72">
        <f>SUM(L18:L22)</f>
        <v>713.53</v>
      </c>
      <c r="M17" s="8">
        <f t="shared" si="1"/>
        <v>82.01494252873562</v>
      </c>
      <c r="N17" s="80">
        <f>SUM(N18:N22)</f>
        <v>634.239</v>
      </c>
      <c r="O17" s="71">
        <f>SUM(O18:O22)</f>
        <v>0</v>
      </c>
      <c r="P17" s="72">
        <f>SUM(P18:P22)</f>
        <v>0</v>
      </c>
      <c r="Q17" s="72">
        <f>SUM(Q18:Q22)</f>
        <v>0</v>
      </c>
      <c r="R17" s="8" t="e">
        <f t="shared" si="2"/>
        <v>#DIV/0!</v>
      </c>
      <c r="S17" s="80">
        <f>SUM(S18:S22)</f>
        <v>0</v>
      </c>
      <c r="T17" s="114">
        <f>SUM(T18:T22)</f>
        <v>70</v>
      </c>
      <c r="U17" s="115">
        <f>SUM(U18:U22)</f>
        <v>70</v>
      </c>
      <c r="V17" s="72">
        <f>SUM(V18:V22)</f>
        <v>52.038</v>
      </c>
      <c r="W17" s="8">
        <f t="shared" si="3"/>
        <v>74.33999999999999</v>
      </c>
      <c r="X17" s="80">
        <f>SUM(X18:X22)</f>
        <v>52.963</v>
      </c>
    </row>
    <row r="18" spans="1:24" ht="9.75" customHeight="1">
      <c r="A18" s="23" t="s">
        <v>69</v>
      </c>
      <c r="B18" s="5" t="s">
        <v>34</v>
      </c>
      <c r="C18" s="5" t="s">
        <v>44</v>
      </c>
      <c r="D18" s="23" t="s">
        <v>2</v>
      </c>
      <c r="E18" s="87">
        <f aca="true" t="shared" si="6" ref="E18:G22">SUM(J18,O18)</f>
        <v>270</v>
      </c>
      <c r="F18" s="88">
        <f t="shared" si="6"/>
        <v>270</v>
      </c>
      <c r="G18" s="88">
        <f t="shared" si="6"/>
        <v>232.207</v>
      </c>
      <c r="H18" s="3">
        <f t="shared" si="0"/>
        <v>86.00259259259259</v>
      </c>
      <c r="I18" s="93">
        <f>SUM(N18,S18)</f>
        <v>197.444</v>
      </c>
      <c r="J18" s="108">
        <v>270</v>
      </c>
      <c r="K18" s="109">
        <v>270</v>
      </c>
      <c r="L18" s="88">
        <v>232.207</v>
      </c>
      <c r="M18" s="3">
        <f t="shared" si="1"/>
        <v>86.00259259259259</v>
      </c>
      <c r="N18" s="93">
        <v>197.444</v>
      </c>
      <c r="O18" s="87"/>
      <c r="P18" s="88"/>
      <c r="Q18" s="88"/>
      <c r="R18" s="3" t="e">
        <f t="shared" si="2"/>
        <v>#DIV/0!</v>
      </c>
      <c r="S18" s="93"/>
      <c r="T18" s="108">
        <v>30</v>
      </c>
      <c r="U18" s="109">
        <v>30</v>
      </c>
      <c r="V18" s="88">
        <v>21.881</v>
      </c>
      <c r="W18" s="3">
        <f t="shared" si="3"/>
        <v>72.93666666666667</v>
      </c>
      <c r="X18" s="93">
        <v>14.987</v>
      </c>
    </row>
    <row r="19" spans="1:24" ht="9.75" customHeight="1">
      <c r="A19" s="23" t="s">
        <v>70</v>
      </c>
      <c r="B19" s="5"/>
      <c r="C19" s="5" t="s">
        <v>45</v>
      </c>
      <c r="D19" s="23" t="s">
        <v>2</v>
      </c>
      <c r="E19" s="87">
        <f t="shared" si="6"/>
        <v>50</v>
      </c>
      <c r="F19" s="88">
        <f t="shared" si="6"/>
        <v>50</v>
      </c>
      <c r="G19" s="88">
        <f t="shared" si="6"/>
        <v>36.763</v>
      </c>
      <c r="H19" s="3">
        <f t="shared" si="0"/>
        <v>73.526</v>
      </c>
      <c r="I19" s="93">
        <f>SUM(N19,S19)</f>
        <v>35.314</v>
      </c>
      <c r="J19" s="108">
        <v>50</v>
      </c>
      <c r="K19" s="109">
        <v>50</v>
      </c>
      <c r="L19" s="88">
        <v>36.763</v>
      </c>
      <c r="M19" s="3">
        <f t="shared" si="1"/>
        <v>73.526</v>
      </c>
      <c r="N19" s="93">
        <v>35.314</v>
      </c>
      <c r="O19" s="87"/>
      <c r="P19" s="88"/>
      <c r="Q19" s="88"/>
      <c r="R19" s="3" t="e">
        <f t="shared" si="2"/>
        <v>#DIV/0!</v>
      </c>
      <c r="S19" s="93"/>
      <c r="T19" s="108">
        <v>5</v>
      </c>
      <c r="U19" s="109">
        <v>5</v>
      </c>
      <c r="V19" s="88">
        <v>5</v>
      </c>
      <c r="W19" s="3">
        <f t="shared" si="3"/>
        <v>100</v>
      </c>
      <c r="X19" s="93">
        <v>6.993</v>
      </c>
    </row>
    <row r="20" spans="1:24" ht="9.75" customHeight="1">
      <c r="A20" s="23" t="s">
        <v>71</v>
      </c>
      <c r="B20" s="5"/>
      <c r="C20" s="5" t="s">
        <v>46</v>
      </c>
      <c r="D20" s="23" t="s">
        <v>2</v>
      </c>
      <c r="E20" s="87">
        <f t="shared" si="6"/>
        <v>550</v>
      </c>
      <c r="F20" s="88">
        <f t="shared" si="6"/>
        <v>550</v>
      </c>
      <c r="G20" s="88">
        <f t="shared" si="6"/>
        <v>444.56</v>
      </c>
      <c r="H20" s="3">
        <f t="shared" si="0"/>
        <v>80.82909090909091</v>
      </c>
      <c r="I20" s="93">
        <f>SUM(N20,S20)</f>
        <v>401.481</v>
      </c>
      <c r="J20" s="108">
        <v>550</v>
      </c>
      <c r="K20" s="109">
        <v>550</v>
      </c>
      <c r="L20" s="88">
        <v>444.56</v>
      </c>
      <c r="M20" s="3">
        <f t="shared" si="1"/>
        <v>80.82909090909091</v>
      </c>
      <c r="N20" s="93">
        <v>401.481</v>
      </c>
      <c r="O20" s="87"/>
      <c r="P20" s="88"/>
      <c r="Q20" s="88"/>
      <c r="R20" s="3" t="e">
        <f t="shared" si="2"/>
        <v>#DIV/0!</v>
      </c>
      <c r="S20" s="93"/>
      <c r="T20" s="108">
        <v>35</v>
      </c>
      <c r="U20" s="109">
        <v>35</v>
      </c>
      <c r="V20" s="88">
        <v>25.157</v>
      </c>
      <c r="W20" s="3">
        <f t="shared" si="3"/>
        <v>71.87714285714286</v>
      </c>
      <c r="X20" s="93">
        <v>30.983</v>
      </c>
    </row>
    <row r="21" spans="1:24" ht="9.75" customHeight="1">
      <c r="A21" s="23" t="s">
        <v>72</v>
      </c>
      <c r="B21" s="5"/>
      <c r="C21" s="5" t="s">
        <v>47</v>
      </c>
      <c r="D21" s="23" t="s">
        <v>2</v>
      </c>
      <c r="E21" s="87">
        <f t="shared" si="6"/>
        <v>0</v>
      </c>
      <c r="F21" s="88">
        <f t="shared" si="6"/>
        <v>0</v>
      </c>
      <c r="G21" s="88">
        <f t="shared" si="6"/>
        <v>0</v>
      </c>
      <c r="H21" s="3" t="e">
        <f t="shared" si="0"/>
        <v>#DIV/0!</v>
      </c>
      <c r="I21" s="93">
        <f>SUM(N21,S21)</f>
        <v>0</v>
      </c>
      <c r="J21" s="108"/>
      <c r="K21" s="109"/>
      <c r="L21" s="88"/>
      <c r="M21" s="3" t="e">
        <f t="shared" si="1"/>
        <v>#DIV/0!</v>
      </c>
      <c r="N21" s="93"/>
      <c r="O21" s="87"/>
      <c r="P21" s="88"/>
      <c r="Q21" s="88"/>
      <c r="R21" s="3" t="e">
        <f t="shared" si="2"/>
        <v>#DIV/0!</v>
      </c>
      <c r="S21" s="93"/>
      <c r="T21" s="108"/>
      <c r="U21" s="109"/>
      <c r="V21" s="88"/>
      <c r="W21" s="3" t="e">
        <f t="shared" si="3"/>
        <v>#DIV/0!</v>
      </c>
      <c r="X21" s="93"/>
    </row>
    <row r="22" spans="1:24" ht="9.75" customHeight="1">
      <c r="A22" s="24" t="s">
        <v>73</v>
      </c>
      <c r="B22" s="14"/>
      <c r="C22" s="14" t="s">
        <v>39</v>
      </c>
      <c r="D22" s="24" t="s">
        <v>2</v>
      </c>
      <c r="E22" s="89">
        <f t="shared" si="6"/>
        <v>0</v>
      </c>
      <c r="F22" s="90">
        <f t="shared" si="6"/>
        <v>0</v>
      </c>
      <c r="G22" s="90">
        <f t="shared" si="6"/>
        <v>0</v>
      </c>
      <c r="H22" s="7" t="e">
        <f t="shared" si="0"/>
        <v>#DIV/0!</v>
      </c>
      <c r="I22" s="94">
        <f>SUM(N22,S22)</f>
        <v>0</v>
      </c>
      <c r="J22" s="118"/>
      <c r="K22" s="119"/>
      <c r="L22" s="90"/>
      <c r="M22" s="7" t="e">
        <f t="shared" si="1"/>
        <v>#DIV/0!</v>
      </c>
      <c r="N22" s="94"/>
      <c r="O22" s="89"/>
      <c r="P22" s="90"/>
      <c r="Q22" s="90"/>
      <c r="R22" s="7" t="e">
        <f t="shared" si="2"/>
        <v>#DIV/0!</v>
      </c>
      <c r="S22" s="94"/>
      <c r="T22" s="118"/>
      <c r="U22" s="119"/>
      <c r="V22" s="90"/>
      <c r="W22" s="7" t="e">
        <f t="shared" si="3"/>
        <v>#DIV/0!</v>
      </c>
      <c r="X22" s="94"/>
    </row>
    <row r="23" spans="1:24" s="9" customFormat="1" ht="9.75" customHeight="1">
      <c r="A23" s="15" t="s">
        <v>14</v>
      </c>
      <c r="B23" s="26" t="s">
        <v>50</v>
      </c>
      <c r="C23" s="26"/>
      <c r="D23" s="15" t="s">
        <v>2</v>
      </c>
      <c r="E23" s="71">
        <f>SUM(E24:E26)</f>
        <v>3330</v>
      </c>
      <c r="F23" s="72">
        <f>SUM(F24:F26)</f>
        <v>3330</v>
      </c>
      <c r="G23" s="72">
        <f>SUM(G24:G26)</f>
        <v>3025.748</v>
      </c>
      <c r="H23" s="8">
        <f t="shared" si="0"/>
        <v>90.8633033033033</v>
      </c>
      <c r="I23" s="80">
        <f>SUM(I24:I26)</f>
        <v>3214.487</v>
      </c>
      <c r="J23" s="114">
        <f>SUM(J24:J26)</f>
        <v>3330</v>
      </c>
      <c r="K23" s="115">
        <f>SUM(K24:K26)</f>
        <v>3330</v>
      </c>
      <c r="L23" s="72">
        <f>SUM(L24:L26)</f>
        <v>3025.748</v>
      </c>
      <c r="M23" s="8">
        <f t="shared" si="1"/>
        <v>90.8633033033033</v>
      </c>
      <c r="N23" s="80">
        <f>SUM(N24:N26)</f>
        <v>3214.487</v>
      </c>
      <c r="O23" s="71">
        <f>SUM(O24:O26)</f>
        <v>0</v>
      </c>
      <c r="P23" s="72">
        <f>SUM(P24:P26)</f>
        <v>0</v>
      </c>
      <c r="Q23" s="72">
        <f>SUM(Q24:Q26)</f>
        <v>0</v>
      </c>
      <c r="R23" s="8" t="e">
        <f t="shared" si="2"/>
        <v>#DIV/0!</v>
      </c>
      <c r="S23" s="80">
        <f>SUM(S24:S26)</f>
        <v>0</v>
      </c>
      <c r="T23" s="114">
        <f>SUM(T24:T26)</f>
        <v>0</v>
      </c>
      <c r="U23" s="115">
        <f>SUM(U24:U26)</f>
        <v>0</v>
      </c>
      <c r="V23" s="72">
        <f>SUM(V24:V26)</f>
        <v>0</v>
      </c>
      <c r="W23" s="8" t="e">
        <f t="shared" si="3"/>
        <v>#DIV/0!</v>
      </c>
      <c r="X23" s="80">
        <f>SUM(X24:X26)</f>
        <v>0</v>
      </c>
    </row>
    <row r="24" spans="1:24" ht="9.75" customHeight="1">
      <c r="A24" s="23" t="s">
        <v>36</v>
      </c>
      <c r="B24" s="5" t="s">
        <v>34</v>
      </c>
      <c r="C24" s="5" t="s">
        <v>78</v>
      </c>
      <c r="D24" s="23" t="s">
        <v>2</v>
      </c>
      <c r="E24" s="87">
        <f aca="true" t="shared" si="7" ref="E24:G26">SUM(J24,O24)</f>
        <v>0</v>
      </c>
      <c r="F24" s="88">
        <f t="shared" si="7"/>
        <v>0</v>
      </c>
      <c r="G24" s="88">
        <f t="shared" si="7"/>
        <v>0</v>
      </c>
      <c r="H24" s="3" t="e">
        <f t="shared" si="0"/>
        <v>#DIV/0!</v>
      </c>
      <c r="I24" s="93">
        <f>SUM(N24,S24)</f>
        <v>0</v>
      </c>
      <c r="J24" s="108"/>
      <c r="K24" s="109"/>
      <c r="L24" s="88"/>
      <c r="M24" s="3" t="e">
        <f t="shared" si="1"/>
        <v>#DIV/0!</v>
      </c>
      <c r="N24" s="93"/>
      <c r="O24" s="87"/>
      <c r="P24" s="88"/>
      <c r="Q24" s="88"/>
      <c r="R24" s="3" t="e">
        <f t="shared" si="2"/>
        <v>#DIV/0!</v>
      </c>
      <c r="S24" s="93"/>
      <c r="T24" s="108"/>
      <c r="U24" s="109"/>
      <c r="V24" s="88"/>
      <c r="W24" s="3" t="e">
        <f t="shared" si="3"/>
        <v>#DIV/0!</v>
      </c>
      <c r="X24" s="93"/>
    </row>
    <row r="25" spans="1:24" ht="9.75" customHeight="1">
      <c r="A25" s="23" t="s">
        <v>37</v>
      </c>
      <c r="B25" s="5"/>
      <c r="C25" s="5" t="s">
        <v>48</v>
      </c>
      <c r="D25" s="23" t="s">
        <v>2</v>
      </c>
      <c r="E25" s="87">
        <f t="shared" si="7"/>
        <v>0</v>
      </c>
      <c r="F25" s="88">
        <f t="shared" si="7"/>
        <v>0</v>
      </c>
      <c r="G25" s="88">
        <f t="shared" si="7"/>
        <v>0</v>
      </c>
      <c r="H25" s="3" t="e">
        <f t="shared" si="0"/>
        <v>#DIV/0!</v>
      </c>
      <c r="I25" s="93">
        <f>SUM(N25,S25)</f>
        <v>0</v>
      </c>
      <c r="J25" s="108"/>
      <c r="K25" s="109"/>
      <c r="L25" s="88"/>
      <c r="M25" s="3" t="e">
        <f t="shared" si="1"/>
        <v>#DIV/0!</v>
      </c>
      <c r="N25" s="93"/>
      <c r="O25" s="87"/>
      <c r="P25" s="88"/>
      <c r="Q25" s="88"/>
      <c r="R25" s="3" t="e">
        <f t="shared" si="2"/>
        <v>#DIV/0!</v>
      </c>
      <c r="S25" s="93"/>
      <c r="T25" s="108"/>
      <c r="U25" s="109"/>
      <c r="V25" s="88"/>
      <c r="W25" s="3" t="e">
        <f t="shared" si="3"/>
        <v>#DIV/0!</v>
      </c>
      <c r="X25" s="93"/>
    </row>
    <row r="26" spans="1:24" ht="9.75" customHeight="1">
      <c r="A26" s="24" t="s">
        <v>40</v>
      </c>
      <c r="B26" s="14"/>
      <c r="C26" s="14" t="s">
        <v>39</v>
      </c>
      <c r="D26" s="24" t="s">
        <v>2</v>
      </c>
      <c r="E26" s="89">
        <f t="shared" si="7"/>
        <v>3330</v>
      </c>
      <c r="F26" s="90">
        <f t="shared" si="7"/>
        <v>3330</v>
      </c>
      <c r="G26" s="90">
        <f t="shared" si="7"/>
        <v>3025.748</v>
      </c>
      <c r="H26" s="7">
        <f t="shared" si="0"/>
        <v>90.8633033033033</v>
      </c>
      <c r="I26" s="94">
        <f>SUM(N26,S26)</f>
        <v>3214.487</v>
      </c>
      <c r="J26" s="118">
        <v>3330</v>
      </c>
      <c r="K26" s="119">
        <v>3330</v>
      </c>
      <c r="L26" s="90">
        <v>3025.748</v>
      </c>
      <c r="M26" s="7">
        <f t="shared" si="1"/>
        <v>90.8633033033033</v>
      </c>
      <c r="N26" s="94">
        <v>3214.487</v>
      </c>
      <c r="O26" s="89"/>
      <c r="P26" s="90"/>
      <c r="Q26" s="90"/>
      <c r="R26" s="7" t="e">
        <f t="shared" si="2"/>
        <v>#DIV/0!</v>
      </c>
      <c r="S26" s="94"/>
      <c r="T26" s="118"/>
      <c r="U26" s="119"/>
      <c r="V26" s="90"/>
      <c r="W26" s="7" t="e">
        <f t="shared" si="3"/>
        <v>#DIV/0!</v>
      </c>
      <c r="X26" s="94"/>
    </row>
    <row r="27" spans="1:24" s="9" customFormat="1" ht="9.75" customHeight="1">
      <c r="A27" s="15" t="s">
        <v>15</v>
      </c>
      <c r="B27" s="26" t="s">
        <v>51</v>
      </c>
      <c r="C27" s="26"/>
      <c r="D27" s="15" t="s">
        <v>2</v>
      </c>
      <c r="E27" s="71">
        <f>SUM(E28:E30)</f>
        <v>2235</v>
      </c>
      <c r="F27" s="72">
        <f>SUM(F28:F30)</f>
        <v>1975</v>
      </c>
      <c r="G27" s="72">
        <f>SUM(G28:G30)</f>
        <v>1957.3780000000002</v>
      </c>
      <c r="H27" s="8">
        <f t="shared" si="0"/>
        <v>99.10774683544304</v>
      </c>
      <c r="I27" s="80">
        <f>SUM(I28:I30)</f>
        <v>412.58</v>
      </c>
      <c r="J27" s="114">
        <f>SUM(J28:J30)</f>
        <v>2235</v>
      </c>
      <c r="K27" s="115">
        <f>SUM(K28:K30)</f>
        <v>1975</v>
      </c>
      <c r="L27" s="72">
        <f>SUM(L28:L30)</f>
        <v>1957.3780000000002</v>
      </c>
      <c r="M27" s="8">
        <f t="shared" si="1"/>
        <v>99.10774683544304</v>
      </c>
      <c r="N27" s="80">
        <f>SUM(N28:N30)</f>
        <v>412.58</v>
      </c>
      <c r="O27" s="71">
        <f>SUM(O28:O30)</f>
        <v>0</v>
      </c>
      <c r="P27" s="72">
        <f>SUM(P28:P30)</f>
        <v>0</v>
      </c>
      <c r="Q27" s="72">
        <f>SUM(Q28:Q30)</f>
        <v>0</v>
      </c>
      <c r="R27" s="8" t="e">
        <f t="shared" si="2"/>
        <v>#DIV/0!</v>
      </c>
      <c r="S27" s="80">
        <f>SUM(S28:S30)</f>
        <v>0</v>
      </c>
      <c r="T27" s="114">
        <f>SUM(T28:T30)</f>
        <v>20</v>
      </c>
      <c r="U27" s="115">
        <f>SUM(U28:U30)</f>
        <v>20</v>
      </c>
      <c r="V27" s="72">
        <f>SUM(V28:V30)</f>
        <v>16.234</v>
      </c>
      <c r="W27" s="8">
        <f t="shared" si="3"/>
        <v>81.17000000000002</v>
      </c>
      <c r="X27" s="80">
        <f>SUM(X28:X30)</f>
        <v>28.576999999999998</v>
      </c>
    </row>
    <row r="28" spans="1:24" ht="9.75" customHeight="1">
      <c r="A28" s="23" t="s">
        <v>41</v>
      </c>
      <c r="B28" s="5" t="s">
        <v>34</v>
      </c>
      <c r="C28" s="5" t="s">
        <v>84</v>
      </c>
      <c r="D28" s="23" t="s">
        <v>2</v>
      </c>
      <c r="E28" s="87">
        <f aca="true" t="shared" si="8" ref="E28:G31">SUM(J28,O28)</f>
        <v>0</v>
      </c>
      <c r="F28" s="88">
        <f t="shared" si="8"/>
        <v>0</v>
      </c>
      <c r="G28" s="88">
        <f t="shared" si="8"/>
        <v>0</v>
      </c>
      <c r="H28" s="3" t="e">
        <f t="shared" si="0"/>
        <v>#DIV/0!</v>
      </c>
      <c r="I28" s="93">
        <f>SUM(N28,S28)</f>
        <v>0</v>
      </c>
      <c r="J28" s="108"/>
      <c r="K28" s="109"/>
      <c r="L28" s="88"/>
      <c r="M28" s="3" t="e">
        <f t="shared" si="1"/>
        <v>#DIV/0!</v>
      </c>
      <c r="N28" s="93"/>
      <c r="O28" s="87"/>
      <c r="P28" s="88"/>
      <c r="Q28" s="88"/>
      <c r="R28" s="3" t="e">
        <f t="shared" si="2"/>
        <v>#DIV/0!</v>
      </c>
      <c r="S28" s="93"/>
      <c r="T28" s="108"/>
      <c r="U28" s="109"/>
      <c r="V28" s="88"/>
      <c r="W28" s="3" t="e">
        <f t="shared" si="3"/>
        <v>#DIV/0!</v>
      </c>
      <c r="X28" s="93"/>
    </row>
    <row r="29" spans="1:24" ht="9.75" customHeight="1">
      <c r="A29" s="23" t="s">
        <v>42</v>
      </c>
      <c r="B29" s="5"/>
      <c r="C29" s="5" t="s">
        <v>85</v>
      </c>
      <c r="D29" s="23" t="s">
        <v>2</v>
      </c>
      <c r="E29" s="87">
        <f t="shared" si="8"/>
        <v>2090</v>
      </c>
      <c r="F29" s="88">
        <f t="shared" si="8"/>
        <v>1585</v>
      </c>
      <c r="G29" s="88">
        <f t="shared" si="8"/>
        <v>1571.957</v>
      </c>
      <c r="H29" s="3">
        <f t="shared" si="0"/>
        <v>99.17709779179812</v>
      </c>
      <c r="I29" s="93">
        <f>SUM(N29,S29)</f>
        <v>279.217</v>
      </c>
      <c r="J29" s="108">
        <v>2090</v>
      </c>
      <c r="K29" s="109">
        <v>1585</v>
      </c>
      <c r="L29" s="88">
        <v>1571.957</v>
      </c>
      <c r="M29" s="3">
        <f t="shared" si="1"/>
        <v>99.17709779179812</v>
      </c>
      <c r="N29" s="93">
        <v>279.217</v>
      </c>
      <c r="O29" s="87"/>
      <c r="P29" s="88"/>
      <c r="Q29" s="88"/>
      <c r="R29" s="3" t="e">
        <f t="shared" si="2"/>
        <v>#DIV/0!</v>
      </c>
      <c r="S29" s="93"/>
      <c r="T29" s="108">
        <v>10</v>
      </c>
      <c r="U29" s="109">
        <v>10</v>
      </c>
      <c r="V29" s="88">
        <v>7.117</v>
      </c>
      <c r="W29" s="3">
        <f t="shared" si="3"/>
        <v>71.17</v>
      </c>
      <c r="X29" s="93">
        <v>4.56</v>
      </c>
    </row>
    <row r="30" spans="1:24" ht="9.75" customHeight="1">
      <c r="A30" s="24" t="s">
        <v>43</v>
      </c>
      <c r="B30" s="14"/>
      <c r="C30" s="14" t="s">
        <v>55</v>
      </c>
      <c r="D30" s="24" t="s">
        <v>2</v>
      </c>
      <c r="E30" s="89">
        <f t="shared" si="8"/>
        <v>145</v>
      </c>
      <c r="F30" s="90">
        <f t="shared" si="8"/>
        <v>390</v>
      </c>
      <c r="G30" s="90">
        <f t="shared" si="8"/>
        <v>385.421</v>
      </c>
      <c r="H30" s="7">
        <f t="shared" si="0"/>
        <v>98.82589743589743</v>
      </c>
      <c r="I30" s="94">
        <f>SUM(N30,S30)</f>
        <v>133.363</v>
      </c>
      <c r="J30" s="118">
        <v>145</v>
      </c>
      <c r="K30" s="119">
        <v>390</v>
      </c>
      <c r="L30" s="90">
        <v>385.421</v>
      </c>
      <c r="M30" s="7">
        <f t="shared" si="1"/>
        <v>98.82589743589743</v>
      </c>
      <c r="N30" s="94">
        <v>133.363</v>
      </c>
      <c r="O30" s="89"/>
      <c r="P30" s="90"/>
      <c r="Q30" s="90"/>
      <c r="R30" s="7" t="e">
        <f t="shared" si="2"/>
        <v>#DIV/0!</v>
      </c>
      <c r="S30" s="94"/>
      <c r="T30" s="118">
        <v>10</v>
      </c>
      <c r="U30" s="119">
        <v>10</v>
      </c>
      <c r="V30" s="90">
        <v>9.117</v>
      </c>
      <c r="W30" s="7">
        <f t="shared" si="3"/>
        <v>91.17</v>
      </c>
      <c r="X30" s="94">
        <v>24.017</v>
      </c>
    </row>
    <row r="31" spans="1:24" s="9" customFormat="1" ht="9.75" customHeight="1">
      <c r="A31" s="11" t="s">
        <v>16</v>
      </c>
      <c r="B31" s="12" t="s">
        <v>56</v>
      </c>
      <c r="C31" s="12"/>
      <c r="D31" s="11" t="s">
        <v>2</v>
      </c>
      <c r="E31" s="65">
        <f t="shared" si="8"/>
        <v>5</v>
      </c>
      <c r="F31" s="66">
        <f t="shared" si="8"/>
        <v>7</v>
      </c>
      <c r="G31" s="66">
        <f t="shared" si="8"/>
        <v>6.874</v>
      </c>
      <c r="H31" s="16">
        <f t="shared" si="0"/>
        <v>98.2</v>
      </c>
      <c r="I31" s="77">
        <f>SUM(N31,S31)</f>
        <v>3.256</v>
      </c>
      <c r="J31" s="112">
        <v>5</v>
      </c>
      <c r="K31" s="113">
        <v>7</v>
      </c>
      <c r="L31" s="66">
        <v>6.874</v>
      </c>
      <c r="M31" s="16">
        <f t="shared" si="1"/>
        <v>98.2</v>
      </c>
      <c r="N31" s="77">
        <v>3.256</v>
      </c>
      <c r="O31" s="65"/>
      <c r="P31" s="66"/>
      <c r="Q31" s="66"/>
      <c r="R31" s="16" t="e">
        <f t="shared" si="2"/>
        <v>#DIV/0!</v>
      </c>
      <c r="S31" s="77"/>
      <c r="T31" s="112"/>
      <c r="U31" s="113"/>
      <c r="V31" s="66"/>
      <c r="W31" s="16" t="e">
        <f t="shared" si="3"/>
        <v>#DIV/0!</v>
      </c>
      <c r="X31" s="77"/>
    </row>
    <row r="32" spans="1:24" s="9" customFormat="1" ht="9.75" customHeight="1">
      <c r="A32" s="15" t="s">
        <v>17</v>
      </c>
      <c r="B32" s="26" t="s">
        <v>57</v>
      </c>
      <c r="C32" s="26"/>
      <c r="D32" s="15" t="s">
        <v>2</v>
      </c>
      <c r="E32" s="71">
        <f>SUM(E33:E35)</f>
        <v>350</v>
      </c>
      <c r="F32" s="72">
        <f>SUM(F33:F35)</f>
        <v>363</v>
      </c>
      <c r="G32" s="72">
        <f>SUM(G33:G35)</f>
        <v>359.17499999999995</v>
      </c>
      <c r="H32" s="8">
        <f t="shared" si="0"/>
        <v>98.94628099173552</v>
      </c>
      <c r="I32" s="80">
        <f>SUM(I33:I35)</f>
        <v>388.299</v>
      </c>
      <c r="J32" s="114">
        <f>SUM(J33:J35)</f>
        <v>350</v>
      </c>
      <c r="K32" s="115">
        <f>SUM(K33:K35)</f>
        <v>363</v>
      </c>
      <c r="L32" s="72">
        <f>SUM(L33:L35)</f>
        <v>359.17499999999995</v>
      </c>
      <c r="M32" s="8">
        <f t="shared" si="1"/>
        <v>98.94628099173552</v>
      </c>
      <c r="N32" s="80">
        <f>SUM(N33:N35)</f>
        <v>388.299</v>
      </c>
      <c r="O32" s="71">
        <f>SUM(O33:O35)</f>
        <v>0</v>
      </c>
      <c r="P32" s="72">
        <f>SUM(P33:P35)</f>
        <v>0</v>
      </c>
      <c r="Q32" s="72">
        <f>SUM(Q33:Q35)</f>
        <v>0</v>
      </c>
      <c r="R32" s="8" t="e">
        <f t="shared" si="2"/>
        <v>#DIV/0!</v>
      </c>
      <c r="S32" s="80">
        <f>SUM(S33:S35)</f>
        <v>0</v>
      </c>
      <c r="T32" s="114">
        <f>SUM(T33:T35)</f>
        <v>30</v>
      </c>
      <c r="U32" s="115">
        <f>SUM(U33:U35)</f>
        <v>30</v>
      </c>
      <c r="V32" s="72">
        <f>SUM(V33:V35)</f>
        <v>24.036</v>
      </c>
      <c r="W32" s="8">
        <f t="shared" si="3"/>
        <v>80.12</v>
      </c>
      <c r="X32" s="80">
        <f>SUM(X33:X35)</f>
        <v>23.425</v>
      </c>
    </row>
    <row r="33" spans="1:24" ht="9.75" customHeight="1">
      <c r="A33" s="23" t="s">
        <v>52</v>
      </c>
      <c r="B33" s="5" t="s">
        <v>34</v>
      </c>
      <c r="C33" s="5" t="s">
        <v>78</v>
      </c>
      <c r="D33" s="23" t="s">
        <v>2</v>
      </c>
      <c r="E33" s="87">
        <f aca="true" t="shared" si="9" ref="E33:G39">SUM(J33,O33)</f>
        <v>70</v>
      </c>
      <c r="F33" s="88">
        <f t="shared" si="9"/>
        <v>70</v>
      </c>
      <c r="G33" s="88">
        <f t="shared" si="9"/>
        <v>67.169</v>
      </c>
      <c r="H33" s="3">
        <f t="shared" si="0"/>
        <v>95.95571428571428</v>
      </c>
      <c r="I33" s="93">
        <f aca="true" t="shared" si="10" ref="I33:I39">SUM(N33,S33)</f>
        <v>101.775</v>
      </c>
      <c r="J33" s="108">
        <v>70</v>
      </c>
      <c r="K33" s="109">
        <v>70</v>
      </c>
      <c r="L33" s="88">
        <v>67.169</v>
      </c>
      <c r="M33" s="3">
        <f t="shared" si="1"/>
        <v>95.95571428571428</v>
      </c>
      <c r="N33" s="93">
        <v>101.775</v>
      </c>
      <c r="O33" s="87"/>
      <c r="P33" s="88"/>
      <c r="Q33" s="88"/>
      <c r="R33" s="3" t="e">
        <f t="shared" si="2"/>
        <v>#DIV/0!</v>
      </c>
      <c r="S33" s="93"/>
      <c r="T33" s="108"/>
      <c r="U33" s="109"/>
      <c r="V33" s="88"/>
      <c r="W33" s="3" t="e">
        <f t="shared" si="3"/>
        <v>#DIV/0!</v>
      </c>
      <c r="X33" s="93"/>
    </row>
    <row r="34" spans="1:24" ht="9.75" customHeight="1">
      <c r="A34" s="23" t="s">
        <v>53</v>
      </c>
      <c r="B34" s="5"/>
      <c r="C34" s="5" t="s">
        <v>48</v>
      </c>
      <c r="D34" s="23" t="s">
        <v>2</v>
      </c>
      <c r="E34" s="87">
        <f t="shared" si="9"/>
        <v>20</v>
      </c>
      <c r="F34" s="88">
        <f t="shared" si="9"/>
        <v>20</v>
      </c>
      <c r="G34" s="88">
        <f t="shared" si="9"/>
        <v>19.734</v>
      </c>
      <c r="H34" s="3">
        <f t="shared" si="0"/>
        <v>98.67000000000002</v>
      </c>
      <c r="I34" s="93">
        <f t="shared" si="10"/>
        <v>9.999</v>
      </c>
      <c r="J34" s="108">
        <v>20</v>
      </c>
      <c r="K34" s="109">
        <v>20</v>
      </c>
      <c r="L34" s="88">
        <v>19.734</v>
      </c>
      <c r="M34" s="3">
        <f t="shared" si="1"/>
        <v>98.67000000000002</v>
      </c>
      <c r="N34" s="93">
        <v>9.999</v>
      </c>
      <c r="O34" s="87"/>
      <c r="P34" s="88"/>
      <c r="Q34" s="88"/>
      <c r="R34" s="3" t="e">
        <f t="shared" si="2"/>
        <v>#DIV/0!</v>
      </c>
      <c r="S34" s="93"/>
      <c r="T34" s="108"/>
      <c r="U34" s="109"/>
      <c r="V34" s="88"/>
      <c r="W34" s="3" t="e">
        <f t="shared" si="3"/>
        <v>#DIV/0!</v>
      </c>
      <c r="X34" s="93"/>
    </row>
    <row r="35" spans="1:24" ht="9.75" customHeight="1">
      <c r="A35" s="24" t="s">
        <v>54</v>
      </c>
      <c r="B35" s="14"/>
      <c r="C35" s="14" t="s">
        <v>39</v>
      </c>
      <c r="D35" s="24" t="s">
        <v>2</v>
      </c>
      <c r="E35" s="89">
        <f t="shared" si="9"/>
        <v>260</v>
      </c>
      <c r="F35" s="90">
        <f t="shared" si="9"/>
        <v>273</v>
      </c>
      <c r="G35" s="90">
        <f t="shared" si="9"/>
        <v>272.272</v>
      </c>
      <c r="H35" s="7">
        <f t="shared" si="0"/>
        <v>99.73333333333333</v>
      </c>
      <c r="I35" s="94">
        <f t="shared" si="10"/>
        <v>276.525</v>
      </c>
      <c r="J35" s="118">
        <v>260</v>
      </c>
      <c r="K35" s="119">
        <v>273</v>
      </c>
      <c r="L35" s="90">
        <v>272.272</v>
      </c>
      <c r="M35" s="7">
        <f t="shared" si="1"/>
        <v>99.73333333333333</v>
      </c>
      <c r="N35" s="94">
        <v>276.525</v>
      </c>
      <c r="O35" s="89"/>
      <c r="P35" s="90"/>
      <c r="Q35" s="90"/>
      <c r="R35" s="7" t="e">
        <f t="shared" si="2"/>
        <v>#DIV/0!</v>
      </c>
      <c r="S35" s="94"/>
      <c r="T35" s="118">
        <v>30</v>
      </c>
      <c r="U35" s="119">
        <v>30</v>
      </c>
      <c r="V35" s="90">
        <v>24.036</v>
      </c>
      <c r="W35" s="7">
        <f t="shared" si="3"/>
        <v>80.12</v>
      </c>
      <c r="X35" s="94">
        <v>23.425</v>
      </c>
    </row>
    <row r="36" spans="1:24" s="9" customFormat="1" ht="9.75" customHeight="1">
      <c r="A36" s="11" t="s">
        <v>18</v>
      </c>
      <c r="B36" s="12" t="s">
        <v>58</v>
      </c>
      <c r="C36" s="12"/>
      <c r="D36" s="11" t="s">
        <v>2</v>
      </c>
      <c r="E36" s="65">
        <f t="shared" si="9"/>
        <v>2180</v>
      </c>
      <c r="F36" s="66">
        <f t="shared" si="9"/>
        <v>2250</v>
      </c>
      <c r="G36" s="66">
        <f t="shared" si="9"/>
        <v>2213.393</v>
      </c>
      <c r="H36" s="16">
        <f t="shared" si="0"/>
        <v>98.37302222222223</v>
      </c>
      <c r="I36" s="77">
        <f t="shared" si="10"/>
        <v>2077.074</v>
      </c>
      <c r="J36" s="120">
        <v>2180</v>
      </c>
      <c r="K36" s="121">
        <v>2250</v>
      </c>
      <c r="L36" s="66">
        <v>2213.393</v>
      </c>
      <c r="M36" s="16">
        <f t="shared" si="1"/>
        <v>98.37302222222223</v>
      </c>
      <c r="N36" s="77">
        <v>2077.074</v>
      </c>
      <c r="O36" s="65"/>
      <c r="P36" s="66"/>
      <c r="Q36" s="66"/>
      <c r="R36" s="16" t="e">
        <f t="shared" si="2"/>
        <v>#DIV/0!</v>
      </c>
      <c r="S36" s="77"/>
      <c r="T36" s="120">
        <v>250</v>
      </c>
      <c r="U36" s="121">
        <v>250</v>
      </c>
      <c r="V36" s="66">
        <v>170.316</v>
      </c>
      <c r="W36" s="16">
        <f t="shared" si="3"/>
        <v>68.1264</v>
      </c>
      <c r="X36" s="77">
        <v>192.996</v>
      </c>
    </row>
    <row r="37" spans="1:24" s="9" customFormat="1" ht="9.75" customHeight="1">
      <c r="A37" s="11" t="s">
        <v>19</v>
      </c>
      <c r="B37" s="12" t="s">
        <v>59</v>
      </c>
      <c r="C37" s="12"/>
      <c r="D37" s="11" t="s">
        <v>2</v>
      </c>
      <c r="E37" s="65">
        <f t="shared" si="9"/>
        <v>765</v>
      </c>
      <c r="F37" s="66">
        <f t="shared" si="9"/>
        <v>765</v>
      </c>
      <c r="G37" s="66">
        <f t="shared" si="9"/>
        <v>740.487</v>
      </c>
      <c r="H37" s="16">
        <f t="shared" si="0"/>
        <v>96.79568627450979</v>
      </c>
      <c r="I37" s="77">
        <f t="shared" si="10"/>
        <v>720.339</v>
      </c>
      <c r="J37" s="112">
        <v>765</v>
      </c>
      <c r="K37" s="113">
        <v>765</v>
      </c>
      <c r="L37" s="66">
        <v>740.487</v>
      </c>
      <c r="M37" s="16">
        <f t="shared" si="1"/>
        <v>96.79568627450979</v>
      </c>
      <c r="N37" s="77">
        <v>720.339</v>
      </c>
      <c r="O37" s="65"/>
      <c r="P37" s="66"/>
      <c r="Q37" s="66"/>
      <c r="R37" s="16" t="e">
        <f t="shared" si="2"/>
        <v>#DIV/0!</v>
      </c>
      <c r="S37" s="77"/>
      <c r="T37" s="112">
        <v>80</v>
      </c>
      <c r="U37" s="113">
        <v>80</v>
      </c>
      <c r="V37" s="66">
        <v>64.666</v>
      </c>
      <c r="W37" s="16">
        <f t="shared" si="3"/>
        <v>80.8325</v>
      </c>
      <c r="X37" s="77">
        <v>69.087</v>
      </c>
    </row>
    <row r="38" spans="1:24" s="9" customFormat="1" ht="9.75" customHeight="1">
      <c r="A38" s="11" t="s">
        <v>20</v>
      </c>
      <c r="B38" s="12" t="s">
        <v>83</v>
      </c>
      <c r="C38" s="12"/>
      <c r="D38" s="11" t="s">
        <v>2</v>
      </c>
      <c r="E38" s="65">
        <f t="shared" si="9"/>
        <v>120</v>
      </c>
      <c r="F38" s="66">
        <f t="shared" si="9"/>
        <v>120</v>
      </c>
      <c r="G38" s="66">
        <f t="shared" si="9"/>
        <v>94.076</v>
      </c>
      <c r="H38" s="16">
        <f t="shared" si="0"/>
        <v>78.39666666666666</v>
      </c>
      <c r="I38" s="77">
        <f t="shared" si="10"/>
        <v>100.333</v>
      </c>
      <c r="J38" s="112">
        <v>120</v>
      </c>
      <c r="K38" s="113">
        <v>120</v>
      </c>
      <c r="L38" s="66">
        <v>94.076</v>
      </c>
      <c r="M38" s="16">
        <f t="shared" si="1"/>
        <v>78.39666666666666</v>
      </c>
      <c r="N38" s="77">
        <v>100.333</v>
      </c>
      <c r="O38" s="65"/>
      <c r="P38" s="66"/>
      <c r="Q38" s="66"/>
      <c r="R38" s="16" t="e">
        <f t="shared" si="2"/>
        <v>#DIV/0!</v>
      </c>
      <c r="S38" s="77"/>
      <c r="T38" s="112"/>
      <c r="U38" s="113"/>
      <c r="V38" s="66"/>
      <c r="W38" s="16" t="e">
        <f t="shared" si="3"/>
        <v>#DIV/0!</v>
      </c>
      <c r="X38" s="77"/>
    </row>
    <row r="39" spans="1:24" s="9" customFormat="1" ht="9.75" customHeight="1">
      <c r="A39" s="11" t="s">
        <v>21</v>
      </c>
      <c r="B39" s="12" t="s">
        <v>60</v>
      </c>
      <c r="C39" s="12"/>
      <c r="D39" s="11" t="s">
        <v>2</v>
      </c>
      <c r="E39" s="65">
        <f t="shared" si="9"/>
        <v>2</v>
      </c>
      <c r="F39" s="66">
        <f t="shared" si="9"/>
        <v>2</v>
      </c>
      <c r="G39" s="66">
        <f t="shared" si="9"/>
        <v>1.65</v>
      </c>
      <c r="H39" s="16">
        <f t="shared" si="0"/>
        <v>82.5</v>
      </c>
      <c r="I39" s="77">
        <f t="shared" si="10"/>
        <v>3.868</v>
      </c>
      <c r="J39" s="112">
        <v>2</v>
      </c>
      <c r="K39" s="113">
        <v>2</v>
      </c>
      <c r="L39" s="66">
        <v>1.65</v>
      </c>
      <c r="M39" s="16">
        <f t="shared" si="1"/>
        <v>82.5</v>
      </c>
      <c r="N39" s="77">
        <v>3.868</v>
      </c>
      <c r="O39" s="65"/>
      <c r="P39" s="66"/>
      <c r="Q39" s="66"/>
      <c r="R39" s="16" t="e">
        <f t="shared" si="2"/>
        <v>#DIV/0!</v>
      </c>
      <c r="S39" s="77"/>
      <c r="T39" s="112"/>
      <c r="U39" s="113"/>
      <c r="V39" s="66"/>
      <c r="W39" s="16" t="e">
        <f t="shared" si="3"/>
        <v>#DIV/0!</v>
      </c>
      <c r="X39" s="77"/>
    </row>
    <row r="40" spans="1:24" s="9" customFormat="1" ht="9.75" customHeight="1">
      <c r="A40" s="15" t="s">
        <v>22</v>
      </c>
      <c r="B40" s="26" t="s">
        <v>61</v>
      </c>
      <c r="C40" s="26"/>
      <c r="D40" s="15" t="s">
        <v>2</v>
      </c>
      <c r="E40" s="71">
        <f>SUM(E41:E42)</f>
        <v>118</v>
      </c>
      <c r="F40" s="72">
        <f>SUM(F41:F42)</f>
        <v>103</v>
      </c>
      <c r="G40" s="72">
        <f>SUM(G41:G42)</f>
        <v>79.299</v>
      </c>
      <c r="H40" s="8">
        <f t="shared" si="0"/>
        <v>76.98932038834953</v>
      </c>
      <c r="I40" s="80">
        <f>SUM(I41:I42)</f>
        <v>81.43900000000001</v>
      </c>
      <c r="J40" s="114">
        <f>SUM(J41:J42)</f>
        <v>118</v>
      </c>
      <c r="K40" s="115">
        <f>SUM(K41:K42)</f>
        <v>103</v>
      </c>
      <c r="L40" s="115">
        <f>SUM(L41:L42)</f>
        <v>79.299</v>
      </c>
      <c r="M40" s="8">
        <f t="shared" si="1"/>
        <v>76.98932038834953</v>
      </c>
      <c r="N40" s="80">
        <f>SUM(N41:N42)</f>
        <v>81.43900000000001</v>
      </c>
      <c r="O40" s="71">
        <f>SUM(O41:O42)</f>
        <v>0</v>
      </c>
      <c r="P40" s="72">
        <f>SUM(P41:P42)</f>
        <v>0</v>
      </c>
      <c r="Q40" s="72">
        <f>SUM(Q41:Q42)</f>
        <v>0</v>
      </c>
      <c r="R40" s="8" t="e">
        <f t="shared" si="2"/>
        <v>#DIV/0!</v>
      </c>
      <c r="S40" s="80">
        <f>SUM(S41:S42)</f>
        <v>0</v>
      </c>
      <c r="T40" s="114">
        <f>SUM(T41:T42)</f>
        <v>10</v>
      </c>
      <c r="U40" s="115">
        <f>SUM(U41:U42)</f>
        <v>10</v>
      </c>
      <c r="V40" s="115">
        <f>SUM(V41:V42)</f>
        <v>8.042</v>
      </c>
      <c r="W40" s="8">
        <f t="shared" si="3"/>
        <v>80.42</v>
      </c>
      <c r="X40" s="197">
        <f>SUM(X41:X42)</f>
        <v>6.177</v>
      </c>
    </row>
    <row r="41" spans="1:24" ht="9.75" customHeight="1">
      <c r="A41" s="23" t="s">
        <v>74</v>
      </c>
      <c r="B41" s="5" t="s">
        <v>34</v>
      </c>
      <c r="C41" s="5" t="s">
        <v>62</v>
      </c>
      <c r="D41" s="23" t="s">
        <v>2</v>
      </c>
      <c r="E41" s="87">
        <f aca="true" t="shared" si="11" ref="E41:G43">SUM(J41,O41)</f>
        <v>60</v>
      </c>
      <c r="F41" s="88">
        <f t="shared" si="11"/>
        <v>60</v>
      </c>
      <c r="G41" s="88">
        <f t="shared" si="11"/>
        <v>58.327</v>
      </c>
      <c r="H41" s="3">
        <f t="shared" si="0"/>
        <v>97.21166666666666</v>
      </c>
      <c r="I41" s="93">
        <f>SUM(N41,S41)</f>
        <v>56.587</v>
      </c>
      <c r="J41" s="108">
        <v>60</v>
      </c>
      <c r="K41" s="109">
        <v>60</v>
      </c>
      <c r="L41" s="88">
        <v>58.327</v>
      </c>
      <c r="M41" s="3">
        <f t="shared" si="1"/>
        <v>97.21166666666666</v>
      </c>
      <c r="N41" s="93">
        <v>56.587</v>
      </c>
      <c r="O41" s="87"/>
      <c r="P41" s="88"/>
      <c r="Q41" s="88"/>
      <c r="R41" s="3" t="e">
        <f t="shared" si="2"/>
        <v>#DIV/0!</v>
      </c>
      <c r="S41" s="93"/>
      <c r="T41" s="108"/>
      <c r="U41" s="109"/>
      <c r="V41" s="88"/>
      <c r="W41" s="3" t="e">
        <f t="shared" si="3"/>
        <v>#DIV/0!</v>
      </c>
      <c r="X41" s="93"/>
    </row>
    <row r="42" spans="1:24" ht="9.75" customHeight="1">
      <c r="A42" s="24" t="s">
        <v>75</v>
      </c>
      <c r="B42" s="14"/>
      <c r="C42" s="14" t="s">
        <v>39</v>
      </c>
      <c r="D42" s="24" t="s">
        <v>2</v>
      </c>
      <c r="E42" s="89">
        <f t="shared" si="11"/>
        <v>58</v>
      </c>
      <c r="F42" s="90">
        <f t="shared" si="11"/>
        <v>43</v>
      </c>
      <c r="G42" s="90">
        <f t="shared" si="11"/>
        <v>20.972</v>
      </c>
      <c r="H42" s="7">
        <f t="shared" si="0"/>
        <v>48.77209302325582</v>
      </c>
      <c r="I42" s="94">
        <f>SUM(N42,S42)</f>
        <v>24.852</v>
      </c>
      <c r="J42" s="116">
        <v>58</v>
      </c>
      <c r="K42" s="117">
        <v>43</v>
      </c>
      <c r="L42" s="90">
        <v>20.972</v>
      </c>
      <c r="M42" s="7">
        <f t="shared" si="1"/>
        <v>48.77209302325582</v>
      </c>
      <c r="N42" s="94">
        <v>24.852</v>
      </c>
      <c r="O42" s="89"/>
      <c r="P42" s="90"/>
      <c r="Q42" s="90"/>
      <c r="R42" s="7" t="e">
        <f t="shared" si="2"/>
        <v>#DIV/0!</v>
      </c>
      <c r="S42" s="94"/>
      <c r="T42" s="116">
        <v>10</v>
      </c>
      <c r="U42" s="117">
        <v>10</v>
      </c>
      <c r="V42" s="90">
        <v>8.042</v>
      </c>
      <c r="W42" s="7">
        <f t="shared" si="3"/>
        <v>80.42</v>
      </c>
      <c r="X42" s="94">
        <v>6.177</v>
      </c>
    </row>
    <row r="43" spans="1:24" s="9" customFormat="1" ht="9.75" customHeight="1">
      <c r="A43" s="11" t="s">
        <v>23</v>
      </c>
      <c r="B43" s="12" t="s">
        <v>63</v>
      </c>
      <c r="C43" s="12"/>
      <c r="D43" s="11" t="s">
        <v>2</v>
      </c>
      <c r="E43" s="65">
        <f t="shared" si="11"/>
        <v>110</v>
      </c>
      <c r="F43" s="66">
        <f t="shared" si="11"/>
        <v>110</v>
      </c>
      <c r="G43" s="66">
        <f t="shared" si="11"/>
        <v>108.927</v>
      </c>
      <c r="H43" s="16">
        <f t="shared" si="0"/>
        <v>99.02454545454546</v>
      </c>
      <c r="I43" s="77">
        <f>SUM(N43,S43)</f>
        <v>110.68</v>
      </c>
      <c r="J43" s="112">
        <v>110</v>
      </c>
      <c r="K43" s="113">
        <v>110</v>
      </c>
      <c r="L43" s="66">
        <v>108.927</v>
      </c>
      <c r="M43" s="16">
        <f t="shared" si="1"/>
        <v>99.02454545454546</v>
      </c>
      <c r="N43" s="77">
        <v>110.68</v>
      </c>
      <c r="O43" s="65"/>
      <c r="P43" s="66"/>
      <c r="Q43" s="66"/>
      <c r="R43" s="16" t="e">
        <f t="shared" si="2"/>
        <v>#DIV/0!</v>
      </c>
      <c r="S43" s="77"/>
      <c r="T43" s="112">
        <v>10</v>
      </c>
      <c r="U43" s="113">
        <v>10</v>
      </c>
      <c r="V43" s="66">
        <v>4.648</v>
      </c>
      <c r="W43" s="16">
        <f t="shared" si="3"/>
        <v>46.48</v>
      </c>
      <c r="X43" s="77">
        <v>2.895</v>
      </c>
    </row>
    <row r="44" spans="1:24" s="9" customFormat="1" ht="9.75" customHeight="1">
      <c r="A44" s="11" t="s">
        <v>24</v>
      </c>
      <c r="B44" s="12" t="s">
        <v>117</v>
      </c>
      <c r="C44" s="12"/>
      <c r="D44" s="11" t="s">
        <v>2</v>
      </c>
      <c r="E44" s="65">
        <f>SUM(E6-E12)</f>
        <v>0</v>
      </c>
      <c r="F44" s="66">
        <f>SUM(F6-F12)</f>
        <v>0</v>
      </c>
      <c r="G44" s="66">
        <f>SUM(G6-G12)</f>
        <v>386.26200000000244</v>
      </c>
      <c r="H44" s="16" t="e">
        <f t="shared" si="0"/>
        <v>#DIV/0!</v>
      </c>
      <c r="I44" s="77">
        <f>SUM(I6-I12)</f>
        <v>130.27399999999943</v>
      </c>
      <c r="J44" s="106">
        <f>SUM(J6-J12)</f>
        <v>0</v>
      </c>
      <c r="K44" s="107">
        <f>SUM(K6-K12)</f>
        <v>0</v>
      </c>
      <c r="L44" s="66">
        <f>SUM(L6-L12)</f>
        <v>386.26200000000244</v>
      </c>
      <c r="M44" s="16" t="e">
        <f t="shared" si="1"/>
        <v>#DIV/0!</v>
      </c>
      <c r="N44" s="77">
        <f>SUM(N6-N12)</f>
        <v>130.27399999999943</v>
      </c>
      <c r="O44" s="65">
        <f>SUM(O6-O12)</f>
        <v>0</v>
      </c>
      <c r="P44" s="66">
        <f>SUM(P6-P12)</f>
        <v>0</v>
      </c>
      <c r="Q44" s="66">
        <f>SUM(Q6-Q12)</f>
        <v>0</v>
      </c>
      <c r="R44" s="16" t="e">
        <f t="shared" si="2"/>
        <v>#DIV/0!</v>
      </c>
      <c r="S44" s="77">
        <f>SUM(S6-S12)</f>
        <v>0</v>
      </c>
      <c r="T44" s="106">
        <f>SUM(T6-T12)</f>
        <v>180</v>
      </c>
      <c r="U44" s="107">
        <f>SUM(U6-U12)</f>
        <v>80</v>
      </c>
      <c r="V44" s="66">
        <f>SUM(V6-V12)</f>
        <v>269.82000000000005</v>
      </c>
      <c r="W44" s="16">
        <f t="shared" si="3"/>
        <v>337.2750000000001</v>
      </c>
      <c r="X44" s="77">
        <f>SUM(X6-X12)</f>
        <v>133.06799999999998</v>
      </c>
    </row>
    <row r="45" spans="1:24" s="9" customFormat="1" ht="9.75" customHeight="1">
      <c r="A45" s="11" t="s">
        <v>115</v>
      </c>
      <c r="B45" s="192" t="s">
        <v>118</v>
      </c>
      <c r="C45" s="192"/>
      <c r="D45" s="11" t="s">
        <v>2</v>
      </c>
      <c r="E45" s="65">
        <f>SUM(J45,O45)</f>
        <v>0</v>
      </c>
      <c r="F45" s="66">
        <f>SUM(K45,P45)</f>
        <v>0</v>
      </c>
      <c r="G45" s="66">
        <f>SUM(L45,Q45)</f>
        <v>42.72</v>
      </c>
      <c r="H45" s="16" t="e">
        <f>G45/F45*100</f>
        <v>#DIV/0!</v>
      </c>
      <c r="I45" s="77">
        <f>SUM(N45,S45)</f>
        <v>0</v>
      </c>
      <c r="J45" s="106">
        <v>0</v>
      </c>
      <c r="K45" s="107">
        <v>0</v>
      </c>
      <c r="L45" s="66">
        <v>42.72</v>
      </c>
      <c r="M45" s="16" t="e">
        <f t="shared" si="1"/>
        <v>#DIV/0!</v>
      </c>
      <c r="N45" s="77">
        <v>0</v>
      </c>
      <c r="O45" s="65"/>
      <c r="P45" s="66"/>
      <c r="Q45" s="66"/>
      <c r="R45" s="16"/>
      <c r="S45" s="77"/>
      <c r="T45" s="106">
        <v>0</v>
      </c>
      <c r="U45" s="107">
        <v>0</v>
      </c>
      <c r="V45" s="66">
        <v>42.72</v>
      </c>
      <c r="W45" s="16" t="e">
        <f t="shared" si="3"/>
        <v>#DIV/0!</v>
      </c>
      <c r="X45" s="77">
        <v>0</v>
      </c>
    </row>
    <row r="46" spans="1:24" s="9" customFormat="1" ht="9.75" customHeight="1">
      <c r="A46" s="11" t="s">
        <v>116</v>
      </c>
      <c r="B46" s="192" t="s">
        <v>119</v>
      </c>
      <c r="C46" s="192"/>
      <c r="D46" s="11" t="s">
        <v>2</v>
      </c>
      <c r="E46" s="65">
        <f>SUM(E44-E45)</f>
        <v>0</v>
      </c>
      <c r="F46" s="66">
        <f>SUM(F44-F45)</f>
        <v>0</v>
      </c>
      <c r="G46" s="66">
        <f>SUM(G44-G45)</f>
        <v>343.5420000000024</v>
      </c>
      <c r="H46" s="16" t="e">
        <f t="shared" si="0"/>
        <v>#DIV/0!</v>
      </c>
      <c r="I46" s="77">
        <f>SUM(I44-I45)</f>
        <v>130.27399999999943</v>
      </c>
      <c r="J46" s="65">
        <f>SUM(J44-J45)</f>
        <v>0</v>
      </c>
      <c r="K46" s="66">
        <f>SUM(K44-K45)</f>
        <v>0</v>
      </c>
      <c r="L46" s="66">
        <f>SUM(L44-L45)</f>
        <v>343.5420000000024</v>
      </c>
      <c r="M46" s="16" t="e">
        <f>L46/K46*100</f>
        <v>#DIV/0!</v>
      </c>
      <c r="N46" s="77">
        <f>SUM(N44-N45)</f>
        <v>130.27399999999943</v>
      </c>
      <c r="O46" s="65"/>
      <c r="P46" s="66"/>
      <c r="Q46" s="66"/>
      <c r="R46" s="16"/>
      <c r="S46" s="77"/>
      <c r="T46" s="65">
        <f>SUM(T44-T45)</f>
        <v>180</v>
      </c>
      <c r="U46" s="66">
        <f>SUM(U44-U45)</f>
        <v>80</v>
      </c>
      <c r="V46" s="66">
        <f>SUM(V44-V45)</f>
        <v>227.10000000000005</v>
      </c>
      <c r="W46" s="16">
        <f t="shared" si="3"/>
        <v>283.87500000000006</v>
      </c>
      <c r="X46" s="77">
        <f>SUM(X44-X45)</f>
        <v>133.06799999999998</v>
      </c>
    </row>
    <row r="47" spans="1:24" s="31" customFormat="1" ht="9.75" customHeight="1">
      <c r="A47" s="27" t="s">
        <v>25</v>
      </c>
      <c r="B47" s="28" t="s">
        <v>29</v>
      </c>
      <c r="C47" s="28"/>
      <c r="D47" s="27" t="s">
        <v>30</v>
      </c>
      <c r="E47" s="190">
        <v>17450</v>
      </c>
      <c r="F47" s="191">
        <v>17450</v>
      </c>
      <c r="G47" s="103">
        <v>18128</v>
      </c>
      <c r="H47" s="103">
        <f t="shared" si="0"/>
        <v>103.88538681948425</v>
      </c>
      <c r="I47" s="103">
        <v>16640</v>
      </c>
      <c r="J47" s="96"/>
      <c r="K47" s="45"/>
      <c r="L47" s="45"/>
      <c r="M47" s="45"/>
      <c r="N47" s="45"/>
      <c r="O47" s="45"/>
      <c r="P47" s="45"/>
      <c r="Q47" s="45"/>
      <c r="R47" s="45"/>
      <c r="S47" s="45"/>
      <c r="T47" s="193"/>
      <c r="U47" s="193"/>
      <c r="V47" s="193"/>
      <c r="W47" s="193"/>
      <c r="X47" s="46"/>
    </row>
    <row r="48" spans="1:24" s="31" customFormat="1" ht="9.75" customHeight="1">
      <c r="A48" s="32" t="s">
        <v>26</v>
      </c>
      <c r="B48" s="33" t="s">
        <v>77</v>
      </c>
      <c r="C48" s="33"/>
      <c r="D48" s="32" t="s">
        <v>31</v>
      </c>
      <c r="E48" s="126">
        <v>8.5</v>
      </c>
      <c r="F48" s="127">
        <v>8.5</v>
      </c>
      <c r="G48" s="104">
        <v>8.5</v>
      </c>
      <c r="H48" s="104">
        <f t="shared" si="0"/>
        <v>100</v>
      </c>
      <c r="I48" s="104">
        <v>8.5</v>
      </c>
      <c r="J48" s="96"/>
      <c r="K48" s="45"/>
      <c r="L48" s="45"/>
      <c r="M48" s="45"/>
      <c r="N48" s="45"/>
      <c r="O48" s="45"/>
      <c r="P48" s="45"/>
      <c r="Q48" s="45"/>
      <c r="R48" s="45"/>
      <c r="S48" s="45"/>
      <c r="T48" s="193"/>
      <c r="U48" s="193"/>
      <c r="V48" s="193"/>
      <c r="W48" s="193"/>
      <c r="X48" s="46"/>
    </row>
    <row r="49" spans="1:24" s="31" customFormat="1" ht="9.75" customHeight="1">
      <c r="A49" s="36" t="s">
        <v>27</v>
      </c>
      <c r="B49" s="37" t="s">
        <v>32</v>
      </c>
      <c r="C49" s="37"/>
      <c r="D49" s="36" t="s">
        <v>31</v>
      </c>
      <c r="E49" s="128">
        <v>10</v>
      </c>
      <c r="F49" s="129">
        <v>10</v>
      </c>
      <c r="G49" s="105">
        <v>10</v>
      </c>
      <c r="H49" s="105">
        <f t="shared" si="0"/>
        <v>100</v>
      </c>
      <c r="I49" s="105">
        <v>10</v>
      </c>
      <c r="J49" s="9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8"/>
    </row>
  </sheetData>
  <mergeCells count="20">
    <mergeCell ref="J4:J5"/>
    <mergeCell ref="K4:M4"/>
    <mergeCell ref="N4:N5"/>
    <mergeCell ref="A3:A5"/>
    <mergeCell ref="B3:C5"/>
    <mergeCell ref="D3:D5"/>
    <mergeCell ref="E4:E5"/>
    <mergeCell ref="E3:I3"/>
    <mergeCell ref="F4:H4"/>
    <mergeCell ref="I4:I5"/>
    <mergeCell ref="A1:X1"/>
    <mergeCell ref="T4:T5"/>
    <mergeCell ref="U4:W4"/>
    <mergeCell ref="X4:X5"/>
    <mergeCell ref="T3:X3"/>
    <mergeCell ref="O4:O5"/>
    <mergeCell ref="P4:R4"/>
    <mergeCell ref="S4:S5"/>
    <mergeCell ref="O3:S3"/>
    <mergeCell ref="J3:N3"/>
  </mergeCells>
  <printOptions horizontalCentered="1" verticalCentered="1"/>
  <pageMargins left="0.5905511811023623" right="0.5905511811023623" top="0.5905511811023623" bottom="0.5905511811023623" header="0.5118110236220472" footer="0.5118110236220472"/>
  <pageSetup firstPageNumber="105" useFirstPageNumber="1" horizontalDpi="300" verticalDpi="300" orientation="landscape" paperSize="9" r:id="rId1"/>
  <headerFooter alignWithMargins="0">
    <oddHeader>&amp;C&amp;"Times New Roman,Tučné"&amp;8&amp;UFinanční a hmotné ukazatele příspěvkových organizací zřízených městem Prostějovem pro rok 2006</oddHeader>
    <oddFooter>&amp;C&amp;8Stránka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1111113111111111111">
    <tabColor indexed="14"/>
  </sheetPr>
  <dimension ref="A1:X49"/>
  <sheetViews>
    <sheetView tabSelected="1" zoomScale="120" zoomScaleNormal="120" workbookViewId="0" topLeftCell="B1">
      <selection activeCell="A1" sqref="A1:X1"/>
    </sheetView>
  </sheetViews>
  <sheetFormatPr defaultColWidth="10" defaultRowHeight="8.25"/>
  <cols>
    <col min="1" max="1" width="5.5" style="2" customWidth="1"/>
    <col min="2" max="2" width="6.5" style="0" customWidth="1"/>
    <col min="3" max="3" width="29.25" style="0" bestFit="1" customWidth="1"/>
    <col min="4" max="4" width="8.5" style="0" customWidth="1"/>
    <col min="5" max="7" width="11" style="0" customWidth="1"/>
    <col min="8" max="8" width="8.75" style="0" customWidth="1"/>
    <col min="9" max="12" width="11" style="0" customWidth="1"/>
    <col min="13" max="13" width="8.75" style="0" customWidth="1"/>
    <col min="14" max="17" width="11" style="0" customWidth="1"/>
    <col min="18" max="18" width="8.75" style="0" customWidth="1"/>
    <col min="19" max="22" width="11" style="0" customWidth="1"/>
    <col min="23" max="23" width="8.75" style="0" customWidth="1"/>
    <col min="24" max="24" width="11" style="0" customWidth="1"/>
    <col min="25" max="16384" width="6.5" style="0" customWidth="1"/>
  </cols>
  <sheetData>
    <row r="1" spans="1:24" s="49" customFormat="1" ht="15.75">
      <c r="A1" s="198" t="s">
        <v>111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3" spans="1:24" s="41" customFormat="1" ht="9.75" customHeight="1">
      <c r="A3" s="201" t="s">
        <v>94</v>
      </c>
      <c r="B3" s="204" t="s">
        <v>92</v>
      </c>
      <c r="C3" s="205"/>
      <c r="D3" s="201" t="s">
        <v>93</v>
      </c>
      <c r="E3" s="200" t="s">
        <v>79</v>
      </c>
      <c r="F3" s="200"/>
      <c r="G3" s="200"/>
      <c r="H3" s="200"/>
      <c r="I3" s="200"/>
      <c r="J3" s="200" t="s">
        <v>87</v>
      </c>
      <c r="K3" s="200"/>
      <c r="L3" s="200"/>
      <c r="M3" s="200"/>
      <c r="N3" s="200"/>
      <c r="O3" s="200" t="s">
        <v>88</v>
      </c>
      <c r="P3" s="200"/>
      <c r="Q3" s="200"/>
      <c r="R3" s="200"/>
      <c r="S3" s="200"/>
      <c r="T3" s="200" t="s">
        <v>86</v>
      </c>
      <c r="U3" s="200"/>
      <c r="V3" s="200"/>
      <c r="W3" s="200"/>
      <c r="X3" s="200"/>
    </row>
    <row r="4" spans="1:24" s="41" customFormat="1" ht="9.75" customHeight="1">
      <c r="A4" s="202"/>
      <c r="B4" s="206"/>
      <c r="C4" s="206"/>
      <c r="D4" s="202"/>
      <c r="E4" s="199" t="s">
        <v>91</v>
      </c>
      <c r="F4" s="200" t="s">
        <v>107</v>
      </c>
      <c r="G4" s="200"/>
      <c r="H4" s="200"/>
      <c r="I4" s="199" t="s">
        <v>108</v>
      </c>
      <c r="J4" s="199" t="s">
        <v>91</v>
      </c>
      <c r="K4" s="200" t="s">
        <v>107</v>
      </c>
      <c r="L4" s="200"/>
      <c r="M4" s="200"/>
      <c r="N4" s="199" t="s">
        <v>108</v>
      </c>
      <c r="O4" s="199" t="s">
        <v>91</v>
      </c>
      <c r="P4" s="200" t="s">
        <v>107</v>
      </c>
      <c r="Q4" s="200"/>
      <c r="R4" s="200"/>
      <c r="S4" s="199" t="s">
        <v>108</v>
      </c>
      <c r="T4" s="199" t="s">
        <v>91</v>
      </c>
      <c r="U4" s="200" t="s">
        <v>107</v>
      </c>
      <c r="V4" s="200"/>
      <c r="W4" s="200"/>
      <c r="X4" s="199" t="s">
        <v>108</v>
      </c>
    </row>
    <row r="5" spans="1:24" s="41" customFormat="1" ht="9.75" customHeight="1">
      <c r="A5" s="203"/>
      <c r="B5" s="207"/>
      <c r="C5" s="207"/>
      <c r="D5" s="203"/>
      <c r="E5" s="200"/>
      <c r="F5" s="40" t="s">
        <v>80</v>
      </c>
      <c r="G5" s="40" t="s">
        <v>81</v>
      </c>
      <c r="H5" s="40" t="s">
        <v>82</v>
      </c>
      <c r="I5" s="200"/>
      <c r="J5" s="200"/>
      <c r="K5" s="40" t="s">
        <v>80</v>
      </c>
      <c r="L5" s="40" t="s">
        <v>81</v>
      </c>
      <c r="M5" s="40" t="s">
        <v>82</v>
      </c>
      <c r="N5" s="200"/>
      <c r="O5" s="200"/>
      <c r="P5" s="40" t="s">
        <v>80</v>
      </c>
      <c r="Q5" s="40" t="s">
        <v>81</v>
      </c>
      <c r="R5" s="40" t="s">
        <v>82</v>
      </c>
      <c r="S5" s="200"/>
      <c r="T5" s="200"/>
      <c r="U5" s="40" t="s">
        <v>80</v>
      </c>
      <c r="V5" s="40" t="s">
        <v>81</v>
      </c>
      <c r="W5" s="40" t="s">
        <v>82</v>
      </c>
      <c r="X5" s="200"/>
    </row>
    <row r="6" spans="1:24" s="19" customFormat="1" ht="9.75" customHeight="1">
      <c r="A6" s="11" t="s">
        <v>0</v>
      </c>
      <c r="B6" s="12" t="s">
        <v>1</v>
      </c>
      <c r="C6" s="12"/>
      <c r="D6" s="11" t="s">
        <v>2</v>
      </c>
      <c r="E6" s="65">
        <f>SUM(E7,E10)</f>
        <v>9623</v>
      </c>
      <c r="F6" s="66">
        <f>SUM(F7,F10)</f>
        <v>11786</v>
      </c>
      <c r="G6" s="66">
        <f>SUM(G7,G10)</f>
        <v>11842.693</v>
      </c>
      <c r="H6" s="16">
        <f aca="true" t="shared" si="0" ref="H6:H49">G6/F6*100</f>
        <v>100.48101985406414</v>
      </c>
      <c r="I6" s="77">
        <f>SUM(I7,I10)</f>
        <v>9688.984</v>
      </c>
      <c r="J6" s="106">
        <f>SUM(J7,J10)</f>
        <v>9623</v>
      </c>
      <c r="K6" s="107">
        <f>SUM(K7,K10)</f>
        <v>11416</v>
      </c>
      <c r="L6" s="66">
        <f>SUM(L7,L10)</f>
        <v>11472.693</v>
      </c>
      <c r="M6" s="16">
        <f aca="true" t="shared" si="1" ref="M6:M46">L6/K6*100</f>
        <v>100.49661002102313</v>
      </c>
      <c r="N6" s="66">
        <f>SUM(N7,N10)</f>
        <v>9538.984</v>
      </c>
      <c r="O6" s="65">
        <f>SUM(O7,O10)</f>
        <v>0</v>
      </c>
      <c r="P6" s="66">
        <f>SUM(P7,P10)</f>
        <v>370</v>
      </c>
      <c r="Q6" s="66">
        <f>SUM(Q7,Q10)</f>
        <v>370</v>
      </c>
      <c r="R6" s="16">
        <f aca="true" t="shared" si="2" ref="R6:R44">Q6/P6*100</f>
        <v>100</v>
      </c>
      <c r="S6" s="66">
        <f>SUM(S7,S10)</f>
        <v>150</v>
      </c>
      <c r="T6" s="98">
        <f>SUM(T7,T10)</f>
        <v>430</v>
      </c>
      <c r="U6" s="106">
        <f>SUM(U7,U10)</f>
        <v>442</v>
      </c>
      <c r="V6" s="66">
        <f>SUM(V7,V10)</f>
        <v>618.769</v>
      </c>
      <c r="W6" s="16">
        <f aca="true" t="shared" si="3" ref="W6:W46">V6/U6*100</f>
        <v>139.99298642533938</v>
      </c>
      <c r="X6" s="77">
        <f>SUM(X7,X10)</f>
        <v>537.646</v>
      </c>
    </row>
    <row r="7" spans="1:24" s="19" customFormat="1" ht="9.75" customHeight="1">
      <c r="A7" s="11" t="s">
        <v>3</v>
      </c>
      <c r="B7" s="12" t="s">
        <v>76</v>
      </c>
      <c r="C7" s="12"/>
      <c r="D7" s="11" t="s">
        <v>2</v>
      </c>
      <c r="E7" s="65">
        <f>SUM(E8,E9)</f>
        <v>4520</v>
      </c>
      <c r="F7" s="66">
        <f>SUM(F8,F9)</f>
        <v>5963</v>
      </c>
      <c r="G7" s="66">
        <f>SUM(G8,G9)</f>
        <v>6019.692999999999</v>
      </c>
      <c r="H7" s="16">
        <f t="shared" si="0"/>
        <v>100.9507462686567</v>
      </c>
      <c r="I7" s="77">
        <f>SUM(I8,I9)</f>
        <v>4528.984</v>
      </c>
      <c r="J7" s="102">
        <f>SUM(J8,J9)</f>
        <v>4520</v>
      </c>
      <c r="K7" s="123">
        <f>SUM(K8,K9)</f>
        <v>5963</v>
      </c>
      <c r="L7" s="66">
        <f>SUM(L8,L9)</f>
        <v>6019.692999999999</v>
      </c>
      <c r="M7" s="16">
        <f t="shared" si="1"/>
        <v>100.9507462686567</v>
      </c>
      <c r="N7" s="66">
        <f>SUM(N8,N9)</f>
        <v>4528.984</v>
      </c>
      <c r="O7" s="65">
        <f>SUM(O8,O9)</f>
        <v>0</v>
      </c>
      <c r="P7" s="66">
        <f>SUM(P8,P9)</f>
        <v>0</v>
      </c>
      <c r="Q7" s="66">
        <f>SUM(Q8,Q9)</f>
        <v>0</v>
      </c>
      <c r="R7" s="16" t="e">
        <f t="shared" si="2"/>
        <v>#DIV/0!</v>
      </c>
      <c r="S7" s="66">
        <f>SUM(S8,S9)</f>
        <v>0</v>
      </c>
      <c r="T7" s="102">
        <f>SUM(T8,T9)</f>
        <v>430</v>
      </c>
      <c r="U7" s="123">
        <f>SUM(U8,U9)</f>
        <v>442</v>
      </c>
      <c r="V7" s="66">
        <f>SUM(V8,V9)</f>
        <v>618.769</v>
      </c>
      <c r="W7" s="16">
        <f t="shared" si="3"/>
        <v>139.99298642533938</v>
      </c>
      <c r="X7" s="77">
        <f>SUM(X8,X9)</f>
        <v>537.646</v>
      </c>
    </row>
    <row r="8" spans="1:24" ht="9.75" customHeight="1">
      <c r="A8" s="21" t="s">
        <v>64</v>
      </c>
      <c r="B8" s="4" t="s">
        <v>5</v>
      </c>
      <c r="C8" s="4"/>
      <c r="D8" s="21" t="s">
        <v>2</v>
      </c>
      <c r="E8" s="83">
        <f aca="true" t="shared" si="4" ref="E8:G11">SUM(J8,O8)</f>
        <v>4500</v>
      </c>
      <c r="F8" s="84">
        <f t="shared" si="4"/>
        <v>5405</v>
      </c>
      <c r="G8" s="84">
        <f t="shared" si="4"/>
        <v>5455.566</v>
      </c>
      <c r="H8" s="10">
        <f t="shared" si="0"/>
        <v>100.93554116558741</v>
      </c>
      <c r="I8" s="91">
        <f>SUM(N8,S8)</f>
        <v>3514.523</v>
      </c>
      <c r="J8" s="122">
        <v>4500</v>
      </c>
      <c r="K8" s="124">
        <v>5405</v>
      </c>
      <c r="L8" s="84">
        <v>5455.566</v>
      </c>
      <c r="M8" s="10">
        <f t="shared" si="1"/>
        <v>100.93554116558741</v>
      </c>
      <c r="N8" s="84">
        <v>3514.523</v>
      </c>
      <c r="O8" s="83"/>
      <c r="P8" s="84"/>
      <c r="Q8" s="84"/>
      <c r="R8" s="10" t="e">
        <f t="shared" si="2"/>
        <v>#DIV/0!</v>
      </c>
      <c r="S8" s="84"/>
      <c r="T8" s="122">
        <v>130</v>
      </c>
      <c r="U8" s="124">
        <v>142</v>
      </c>
      <c r="V8" s="84">
        <v>69.738</v>
      </c>
      <c r="W8" s="10">
        <f t="shared" si="3"/>
        <v>49.1112676056338</v>
      </c>
      <c r="X8" s="91">
        <v>189.453</v>
      </c>
    </row>
    <row r="9" spans="1:24" ht="9.75" customHeight="1">
      <c r="A9" s="22" t="s">
        <v>65</v>
      </c>
      <c r="B9" s="13" t="s">
        <v>7</v>
      </c>
      <c r="C9" s="13"/>
      <c r="D9" s="22" t="s">
        <v>2</v>
      </c>
      <c r="E9" s="85">
        <f t="shared" si="4"/>
        <v>20</v>
      </c>
      <c r="F9" s="86">
        <f t="shared" si="4"/>
        <v>558</v>
      </c>
      <c r="G9" s="86">
        <f t="shared" si="4"/>
        <v>564.127</v>
      </c>
      <c r="H9" s="6">
        <f t="shared" si="0"/>
        <v>101.09802867383513</v>
      </c>
      <c r="I9" s="92">
        <f>SUM(N9,S9)</f>
        <v>1014.461</v>
      </c>
      <c r="J9" s="108">
        <v>20</v>
      </c>
      <c r="K9" s="109">
        <v>558</v>
      </c>
      <c r="L9" s="86">
        <v>564.127</v>
      </c>
      <c r="M9" s="6">
        <f t="shared" si="1"/>
        <v>101.09802867383513</v>
      </c>
      <c r="N9" s="86">
        <v>1014.461</v>
      </c>
      <c r="O9" s="85"/>
      <c r="P9" s="86"/>
      <c r="Q9" s="86"/>
      <c r="R9" s="6" t="e">
        <f t="shared" si="2"/>
        <v>#DIV/0!</v>
      </c>
      <c r="S9" s="86"/>
      <c r="T9" s="108">
        <v>300</v>
      </c>
      <c r="U9" s="109">
        <v>300</v>
      </c>
      <c r="V9" s="86">
        <v>549.031</v>
      </c>
      <c r="W9" s="6">
        <f t="shared" si="3"/>
        <v>183.0103333333333</v>
      </c>
      <c r="X9" s="92">
        <v>348.193</v>
      </c>
    </row>
    <row r="10" spans="1:24" s="9" customFormat="1" ht="9.75" customHeight="1">
      <c r="A10" s="11" t="s">
        <v>4</v>
      </c>
      <c r="B10" s="18" t="s">
        <v>9</v>
      </c>
      <c r="C10" s="17"/>
      <c r="D10" s="11" t="s">
        <v>2</v>
      </c>
      <c r="E10" s="65">
        <f t="shared" si="4"/>
        <v>5103</v>
      </c>
      <c r="F10" s="66">
        <f t="shared" si="4"/>
        <v>5823</v>
      </c>
      <c r="G10" s="66">
        <f t="shared" si="4"/>
        <v>5823</v>
      </c>
      <c r="H10" s="16">
        <f t="shared" si="0"/>
        <v>100</v>
      </c>
      <c r="I10" s="77">
        <f>SUM(N10,S10)</f>
        <v>5160</v>
      </c>
      <c r="J10" s="110">
        <v>5103</v>
      </c>
      <c r="K10" s="111">
        <v>5453</v>
      </c>
      <c r="L10" s="66">
        <v>5453</v>
      </c>
      <c r="M10" s="16">
        <f t="shared" si="1"/>
        <v>100</v>
      </c>
      <c r="N10" s="66">
        <v>5010</v>
      </c>
      <c r="O10" s="65"/>
      <c r="P10" s="66">
        <v>370</v>
      </c>
      <c r="Q10" s="66">
        <v>370</v>
      </c>
      <c r="R10" s="16">
        <f t="shared" si="2"/>
        <v>100</v>
      </c>
      <c r="S10" s="66">
        <v>150</v>
      </c>
      <c r="T10" s="110"/>
      <c r="U10" s="111"/>
      <c r="V10" s="66"/>
      <c r="W10" s="16" t="e">
        <f t="shared" si="3"/>
        <v>#DIV/0!</v>
      </c>
      <c r="X10" s="77"/>
    </row>
    <row r="11" spans="1:24" s="9" customFormat="1" ht="9.75" customHeight="1">
      <c r="A11" s="11" t="s">
        <v>6</v>
      </c>
      <c r="B11" s="18" t="s">
        <v>11</v>
      </c>
      <c r="C11" s="17"/>
      <c r="D11" s="11" t="s">
        <v>2</v>
      </c>
      <c r="E11" s="65">
        <f t="shared" si="4"/>
        <v>0</v>
      </c>
      <c r="F11" s="66">
        <f t="shared" si="4"/>
        <v>0</v>
      </c>
      <c r="G11" s="66">
        <f t="shared" si="4"/>
        <v>0</v>
      </c>
      <c r="H11" s="16" t="e">
        <f t="shared" si="0"/>
        <v>#DIV/0!</v>
      </c>
      <c r="I11" s="77">
        <f>SUM(N11,S11)</f>
        <v>0</v>
      </c>
      <c r="J11" s="112"/>
      <c r="K11" s="113"/>
      <c r="L11" s="66"/>
      <c r="M11" s="16" t="e">
        <f t="shared" si="1"/>
        <v>#DIV/0!</v>
      </c>
      <c r="N11" s="66"/>
      <c r="O11" s="65"/>
      <c r="P11" s="66"/>
      <c r="Q11" s="66"/>
      <c r="R11" s="16" t="e">
        <f t="shared" si="2"/>
        <v>#DIV/0!</v>
      </c>
      <c r="S11" s="66"/>
      <c r="T11" s="112"/>
      <c r="U11" s="113"/>
      <c r="V11" s="66"/>
      <c r="W11" s="16" t="e">
        <f t="shared" si="3"/>
        <v>#DIV/0!</v>
      </c>
      <c r="X11" s="77"/>
    </row>
    <row r="12" spans="1:24" s="9" customFormat="1" ht="9.75" customHeight="1">
      <c r="A12" s="11" t="s">
        <v>8</v>
      </c>
      <c r="B12" s="18" t="s">
        <v>13</v>
      </c>
      <c r="C12" s="17"/>
      <c r="D12" s="11" t="s">
        <v>2</v>
      </c>
      <c r="E12" s="65">
        <f>SUM(E13,E17,E23,E27,E31,E32,E36,E37,E38,E39,E40,E43)</f>
        <v>9623</v>
      </c>
      <c r="F12" s="66">
        <f>SUM(F13,F17,F23,F27,F31,F32,F36,F37,F38,F39,F40,F43)</f>
        <v>11786</v>
      </c>
      <c r="G12" s="66">
        <f>SUM(G13,G17,G23,G27,G31,G32,G36,G37,G38,G39,G40,G43)</f>
        <v>11659.804</v>
      </c>
      <c r="H12" s="16">
        <f t="shared" si="0"/>
        <v>98.92927201764806</v>
      </c>
      <c r="I12" s="77">
        <f>SUM(I13,I17,I23,I27,I31,I32,I36,I37,I38,I39,I40,I43)</f>
        <v>9684.809000000001</v>
      </c>
      <c r="J12" s="106">
        <f>SUM(J13,J17,J23,J27,J31,J32,J36,J37,J38,J39,J40,J43)</f>
        <v>9623</v>
      </c>
      <c r="K12" s="107">
        <f>SUM(K13,K17,K23,K27,K31,K32,K36,K37,K38,K39,K40,K43)</f>
        <v>11416</v>
      </c>
      <c r="L12" s="66">
        <f>SUM(L13,L17,L23,L27,L31,L32,L36,L37,L38,L39,L40,L43)</f>
        <v>11289.804</v>
      </c>
      <c r="M12" s="16">
        <f t="shared" si="1"/>
        <v>98.89456902592852</v>
      </c>
      <c r="N12" s="66">
        <f>SUM(N13,N17,N23,N27,N31,N32,N36,N37,N38,N39,N40,N43)</f>
        <v>9534.809000000001</v>
      </c>
      <c r="O12" s="65">
        <f>SUM(O13,O17,O23,O27,O31,O32,O36,O37,O38,O39,O40,O43)</f>
        <v>0</v>
      </c>
      <c r="P12" s="66">
        <f>SUM(P13,P17,P23,P27,P31,P32,P36,P37,P38,P39,P40,P43)</f>
        <v>370</v>
      </c>
      <c r="Q12" s="66">
        <f>SUM(Q13,Q17,Q23,Q27,Q31,Q32,Q36,Q37,Q38,Q39,Q40,Q43)</f>
        <v>370</v>
      </c>
      <c r="R12" s="16">
        <f t="shared" si="2"/>
        <v>100</v>
      </c>
      <c r="S12" s="66">
        <f>SUM(S13,S17,S23,S27,S31,S32,S36,S37,S38,S39,S40,S43)</f>
        <v>150</v>
      </c>
      <c r="T12" s="106">
        <f>SUM(T13,T17,T23,T27,T31,T32,T36,T37,T38,T39,T40,T43)</f>
        <v>360</v>
      </c>
      <c r="U12" s="107">
        <f>SUM(U13,U17,U23,U27,U31,U32,U36,U37,U38,U39,U40,U43)</f>
        <v>372</v>
      </c>
      <c r="V12" s="66">
        <f>SUM(V13,V17,V23,V27,V31,V32,V36,V37,V38,V39,V40,V43)</f>
        <v>309.55999999999995</v>
      </c>
      <c r="W12" s="16">
        <f t="shared" si="3"/>
        <v>83.21505376344085</v>
      </c>
      <c r="X12" s="77">
        <f>SUM(X13,X17,X23,X27,X31,X32,X36,X37,X38,X39,X40,X43)</f>
        <v>333.64399999999995</v>
      </c>
    </row>
    <row r="13" spans="1:24" s="9" customFormat="1" ht="9.75" customHeight="1">
      <c r="A13" s="15" t="s">
        <v>10</v>
      </c>
      <c r="B13" s="20" t="s">
        <v>33</v>
      </c>
      <c r="C13" s="25"/>
      <c r="D13" s="15" t="s">
        <v>2</v>
      </c>
      <c r="E13" s="71">
        <f>SUM(E14:E16)</f>
        <v>400</v>
      </c>
      <c r="F13" s="72">
        <f>SUM(F14:F16)</f>
        <v>635.637</v>
      </c>
      <c r="G13" s="72">
        <f>SUM(G14:G16)</f>
        <v>632.244</v>
      </c>
      <c r="H13" s="8">
        <f t="shared" si="0"/>
        <v>99.4662047678156</v>
      </c>
      <c r="I13" s="80">
        <f>SUM(I14:I16)</f>
        <v>474.894</v>
      </c>
      <c r="J13" s="114">
        <f>SUM(J14:J16)</f>
        <v>400</v>
      </c>
      <c r="K13" s="115">
        <f>SUM(K14:K16)</f>
        <v>635.637</v>
      </c>
      <c r="L13" s="72">
        <f>SUM(L14:L16)</f>
        <v>632.244</v>
      </c>
      <c r="M13" s="8">
        <f t="shared" si="1"/>
        <v>99.4662047678156</v>
      </c>
      <c r="N13" s="72">
        <f>SUM(N14:N16)</f>
        <v>474.894</v>
      </c>
      <c r="O13" s="71">
        <f>SUM(O14:O16)</f>
        <v>0</v>
      </c>
      <c r="P13" s="72">
        <f>SUM(P14:P16)</f>
        <v>0</v>
      </c>
      <c r="Q13" s="72">
        <f>SUM(Q14:Q16)</f>
        <v>0</v>
      </c>
      <c r="R13" s="8" t="e">
        <f t="shared" si="2"/>
        <v>#DIV/0!</v>
      </c>
      <c r="S13" s="72">
        <f>SUM(S14:S16)</f>
        <v>0</v>
      </c>
      <c r="T13" s="114">
        <f>SUM(T14:T16)</f>
        <v>100</v>
      </c>
      <c r="U13" s="115">
        <f>SUM(U14:U16)</f>
        <v>100</v>
      </c>
      <c r="V13" s="72">
        <f>SUM(V14:V16)</f>
        <v>87.969</v>
      </c>
      <c r="W13" s="8">
        <f t="shared" si="3"/>
        <v>87.969</v>
      </c>
      <c r="X13" s="80">
        <f>SUM(X14:X16)</f>
        <v>155.105</v>
      </c>
    </row>
    <row r="14" spans="1:24" ht="9.75" customHeight="1">
      <c r="A14" s="21" t="s">
        <v>66</v>
      </c>
      <c r="B14" s="4" t="s">
        <v>34</v>
      </c>
      <c r="C14" s="4" t="s">
        <v>35</v>
      </c>
      <c r="D14" s="21" t="s">
        <v>2</v>
      </c>
      <c r="E14" s="83">
        <f aca="true" t="shared" si="5" ref="E14:G16">SUM(J14,O14)</f>
        <v>0</v>
      </c>
      <c r="F14" s="84">
        <f t="shared" si="5"/>
        <v>59.5</v>
      </c>
      <c r="G14" s="84">
        <f t="shared" si="5"/>
        <v>56.508</v>
      </c>
      <c r="H14" s="10">
        <f t="shared" si="0"/>
        <v>94.97142857142858</v>
      </c>
      <c r="I14" s="91">
        <f>SUM(N14,S14)</f>
        <v>102.727</v>
      </c>
      <c r="J14" s="108"/>
      <c r="K14" s="109">
        <v>59.5</v>
      </c>
      <c r="L14" s="84">
        <v>56.508</v>
      </c>
      <c r="M14" s="10">
        <f t="shared" si="1"/>
        <v>94.97142857142858</v>
      </c>
      <c r="N14" s="84">
        <v>102.727</v>
      </c>
      <c r="O14" s="83"/>
      <c r="P14" s="84"/>
      <c r="Q14" s="84"/>
      <c r="R14" s="10" t="e">
        <f t="shared" si="2"/>
        <v>#DIV/0!</v>
      </c>
      <c r="S14" s="84"/>
      <c r="T14" s="108"/>
      <c r="U14" s="109"/>
      <c r="V14" s="84"/>
      <c r="W14" s="10" t="e">
        <f t="shared" si="3"/>
        <v>#DIV/0!</v>
      </c>
      <c r="X14" s="91"/>
    </row>
    <row r="15" spans="1:24" ht="9.75" customHeight="1">
      <c r="A15" s="23" t="s">
        <v>67</v>
      </c>
      <c r="B15" s="5"/>
      <c r="C15" s="5" t="s">
        <v>38</v>
      </c>
      <c r="D15" s="23" t="s">
        <v>2</v>
      </c>
      <c r="E15" s="87">
        <f t="shared" si="5"/>
        <v>13</v>
      </c>
      <c r="F15" s="88">
        <f t="shared" si="5"/>
        <v>13</v>
      </c>
      <c r="G15" s="88">
        <f t="shared" si="5"/>
        <v>12.882</v>
      </c>
      <c r="H15" s="3">
        <f t="shared" si="0"/>
        <v>99.09230769230768</v>
      </c>
      <c r="I15" s="93">
        <f>SUM(N15,S15)</f>
        <v>25.093</v>
      </c>
      <c r="J15" s="108">
        <v>13</v>
      </c>
      <c r="K15" s="109">
        <v>13</v>
      </c>
      <c r="L15" s="88">
        <v>12.882</v>
      </c>
      <c r="M15" s="3">
        <f t="shared" si="1"/>
        <v>99.09230769230768</v>
      </c>
      <c r="N15" s="88">
        <v>25.093</v>
      </c>
      <c r="O15" s="87"/>
      <c r="P15" s="88"/>
      <c r="Q15" s="88"/>
      <c r="R15" s="3" t="e">
        <f t="shared" si="2"/>
        <v>#DIV/0!</v>
      </c>
      <c r="S15" s="88"/>
      <c r="T15" s="108"/>
      <c r="U15" s="109"/>
      <c r="V15" s="88"/>
      <c r="W15" s="3" t="e">
        <f t="shared" si="3"/>
        <v>#DIV/0!</v>
      </c>
      <c r="X15" s="93"/>
    </row>
    <row r="16" spans="1:24" ht="9.75" customHeight="1">
      <c r="A16" s="24" t="s">
        <v>68</v>
      </c>
      <c r="B16" s="14"/>
      <c r="C16" s="14" t="s">
        <v>39</v>
      </c>
      <c r="D16" s="24" t="s">
        <v>2</v>
      </c>
      <c r="E16" s="89">
        <f t="shared" si="5"/>
        <v>387</v>
      </c>
      <c r="F16" s="90">
        <f t="shared" si="5"/>
        <v>563.137</v>
      </c>
      <c r="G16" s="90">
        <f t="shared" si="5"/>
        <v>562.854</v>
      </c>
      <c r="H16" s="7">
        <f t="shared" si="0"/>
        <v>99.94974579897966</v>
      </c>
      <c r="I16" s="94">
        <f>SUM(N16,S16)</f>
        <v>347.074</v>
      </c>
      <c r="J16" s="116">
        <v>387</v>
      </c>
      <c r="K16" s="117">
        <v>563.137</v>
      </c>
      <c r="L16" s="90">
        <v>562.854</v>
      </c>
      <c r="M16" s="7">
        <f t="shared" si="1"/>
        <v>99.94974579897966</v>
      </c>
      <c r="N16" s="90">
        <v>347.074</v>
      </c>
      <c r="O16" s="89"/>
      <c r="P16" s="90"/>
      <c r="Q16" s="90"/>
      <c r="R16" s="7" t="e">
        <f t="shared" si="2"/>
        <v>#DIV/0!</v>
      </c>
      <c r="S16" s="90"/>
      <c r="T16" s="116">
        <v>100</v>
      </c>
      <c r="U16" s="117">
        <v>100</v>
      </c>
      <c r="V16" s="90">
        <v>87.969</v>
      </c>
      <c r="W16" s="7">
        <f t="shared" si="3"/>
        <v>87.969</v>
      </c>
      <c r="X16" s="94">
        <v>155.105</v>
      </c>
    </row>
    <row r="17" spans="1:24" s="9" customFormat="1" ht="9.75" customHeight="1">
      <c r="A17" s="15" t="s">
        <v>12</v>
      </c>
      <c r="B17" s="26" t="s">
        <v>49</v>
      </c>
      <c r="C17" s="26"/>
      <c r="D17" s="15" t="s">
        <v>2</v>
      </c>
      <c r="E17" s="71">
        <f>SUM(E18:E22)</f>
        <v>790</v>
      </c>
      <c r="F17" s="72">
        <f>SUM(F18:F22)</f>
        <v>790</v>
      </c>
      <c r="G17" s="72">
        <f>SUM(G18:G22)</f>
        <v>743.188</v>
      </c>
      <c r="H17" s="8">
        <f t="shared" si="0"/>
        <v>94.07443037974683</v>
      </c>
      <c r="I17" s="80">
        <f>SUM(I18:I22)</f>
        <v>477.75399999999996</v>
      </c>
      <c r="J17" s="114">
        <f>SUM(J18:J22)</f>
        <v>790</v>
      </c>
      <c r="K17" s="115">
        <f>SUM(K18:K22)</f>
        <v>790</v>
      </c>
      <c r="L17" s="72">
        <f>SUM(L18:L22)</f>
        <v>743.188</v>
      </c>
      <c r="M17" s="8">
        <f t="shared" si="1"/>
        <v>94.07443037974683</v>
      </c>
      <c r="N17" s="72">
        <f>SUM(N18:N22)</f>
        <v>477.75399999999996</v>
      </c>
      <c r="O17" s="71">
        <f>SUM(O18:O22)</f>
        <v>0</v>
      </c>
      <c r="P17" s="72">
        <f>SUM(P18:P22)</f>
        <v>0</v>
      </c>
      <c r="Q17" s="72">
        <f>SUM(Q18:Q22)</f>
        <v>0</v>
      </c>
      <c r="R17" s="8" t="e">
        <f t="shared" si="2"/>
        <v>#DIV/0!</v>
      </c>
      <c r="S17" s="72">
        <f>SUM(S18:S22)</f>
        <v>0</v>
      </c>
      <c r="T17" s="114">
        <f>SUM(T18:T22)</f>
        <v>30</v>
      </c>
      <c r="U17" s="115">
        <f>SUM(U18:U22)</f>
        <v>30</v>
      </c>
      <c r="V17" s="72">
        <f>SUM(V18:V22)</f>
        <v>7.687</v>
      </c>
      <c r="W17" s="8">
        <f t="shared" si="3"/>
        <v>25.62333333333334</v>
      </c>
      <c r="X17" s="80">
        <f>SUM(X18:X22)</f>
        <v>26.029</v>
      </c>
    </row>
    <row r="18" spans="1:24" ht="9.75" customHeight="1">
      <c r="A18" s="23" t="s">
        <v>69</v>
      </c>
      <c r="B18" s="5" t="s">
        <v>34</v>
      </c>
      <c r="C18" s="5" t="s">
        <v>44</v>
      </c>
      <c r="D18" s="23" t="s">
        <v>2</v>
      </c>
      <c r="E18" s="87">
        <f aca="true" t="shared" si="6" ref="E18:G22">SUM(J18,O18)</f>
        <v>440</v>
      </c>
      <c r="F18" s="88">
        <f t="shared" si="6"/>
        <v>350</v>
      </c>
      <c r="G18" s="88">
        <f t="shared" si="6"/>
        <v>336.252</v>
      </c>
      <c r="H18" s="3">
        <f t="shared" si="0"/>
        <v>96.072</v>
      </c>
      <c r="I18" s="93">
        <f>SUM(N18,S18)</f>
        <v>130.628</v>
      </c>
      <c r="J18" s="108">
        <v>440</v>
      </c>
      <c r="K18" s="109">
        <v>350</v>
      </c>
      <c r="L18" s="88">
        <v>336.252</v>
      </c>
      <c r="M18" s="3">
        <f t="shared" si="1"/>
        <v>96.072</v>
      </c>
      <c r="N18" s="88">
        <v>130.628</v>
      </c>
      <c r="O18" s="87"/>
      <c r="P18" s="88"/>
      <c r="Q18" s="88"/>
      <c r="R18" s="3" t="e">
        <f t="shared" si="2"/>
        <v>#DIV/0!</v>
      </c>
      <c r="S18" s="88"/>
      <c r="T18" s="108">
        <v>10</v>
      </c>
      <c r="U18" s="109">
        <v>10</v>
      </c>
      <c r="V18" s="88">
        <v>3</v>
      </c>
      <c r="W18" s="3">
        <f t="shared" si="3"/>
        <v>30</v>
      </c>
      <c r="X18" s="93">
        <v>10.243</v>
      </c>
    </row>
    <row r="19" spans="1:24" ht="9.75" customHeight="1">
      <c r="A19" s="23" t="s">
        <v>70</v>
      </c>
      <c r="B19" s="5"/>
      <c r="C19" s="5" t="s">
        <v>45</v>
      </c>
      <c r="D19" s="23" t="s">
        <v>2</v>
      </c>
      <c r="E19" s="87">
        <f t="shared" si="6"/>
        <v>50</v>
      </c>
      <c r="F19" s="88">
        <f t="shared" si="6"/>
        <v>50</v>
      </c>
      <c r="G19" s="88">
        <f t="shared" si="6"/>
        <v>36.575</v>
      </c>
      <c r="H19" s="3">
        <f t="shared" si="0"/>
        <v>73.15</v>
      </c>
      <c r="I19" s="93">
        <f>SUM(N19,S19)</f>
        <v>35.838</v>
      </c>
      <c r="J19" s="108">
        <v>50</v>
      </c>
      <c r="K19" s="109">
        <v>50</v>
      </c>
      <c r="L19" s="88">
        <v>36.575</v>
      </c>
      <c r="M19" s="3">
        <f t="shared" si="1"/>
        <v>73.15</v>
      </c>
      <c r="N19" s="88">
        <v>35.838</v>
      </c>
      <c r="O19" s="87"/>
      <c r="P19" s="88"/>
      <c r="Q19" s="88"/>
      <c r="R19" s="3" t="e">
        <f t="shared" si="2"/>
        <v>#DIV/0!</v>
      </c>
      <c r="S19" s="88"/>
      <c r="T19" s="108"/>
      <c r="U19" s="109"/>
      <c r="V19" s="88"/>
      <c r="W19" s="3" t="e">
        <f t="shared" si="3"/>
        <v>#DIV/0!</v>
      </c>
      <c r="X19" s="93"/>
    </row>
    <row r="20" spans="1:24" ht="9.75" customHeight="1">
      <c r="A20" s="23" t="s">
        <v>71</v>
      </c>
      <c r="B20" s="5"/>
      <c r="C20" s="5" t="s">
        <v>46</v>
      </c>
      <c r="D20" s="23" t="s">
        <v>2</v>
      </c>
      <c r="E20" s="87">
        <f t="shared" si="6"/>
        <v>300</v>
      </c>
      <c r="F20" s="88">
        <f t="shared" si="6"/>
        <v>390</v>
      </c>
      <c r="G20" s="88">
        <f t="shared" si="6"/>
        <v>370.361</v>
      </c>
      <c r="H20" s="3">
        <f t="shared" si="0"/>
        <v>94.96435897435897</v>
      </c>
      <c r="I20" s="93">
        <f>SUM(N20,S20)</f>
        <v>272.07</v>
      </c>
      <c r="J20" s="108">
        <v>300</v>
      </c>
      <c r="K20" s="109">
        <v>390</v>
      </c>
      <c r="L20" s="88">
        <v>370.361</v>
      </c>
      <c r="M20" s="3">
        <f t="shared" si="1"/>
        <v>94.96435897435897</v>
      </c>
      <c r="N20" s="88">
        <v>272.07</v>
      </c>
      <c r="O20" s="87"/>
      <c r="P20" s="88"/>
      <c r="Q20" s="88"/>
      <c r="R20" s="3" t="e">
        <f t="shared" si="2"/>
        <v>#DIV/0!</v>
      </c>
      <c r="S20" s="88"/>
      <c r="T20" s="108">
        <v>20</v>
      </c>
      <c r="U20" s="109">
        <v>20</v>
      </c>
      <c r="V20" s="88">
        <v>4.687</v>
      </c>
      <c r="W20" s="3">
        <f t="shared" si="3"/>
        <v>23.435</v>
      </c>
      <c r="X20" s="93">
        <v>15.786</v>
      </c>
    </row>
    <row r="21" spans="1:24" ht="9.75" customHeight="1">
      <c r="A21" s="23" t="s">
        <v>72</v>
      </c>
      <c r="B21" s="5"/>
      <c r="C21" s="5" t="s">
        <v>47</v>
      </c>
      <c r="D21" s="23" t="s">
        <v>2</v>
      </c>
      <c r="E21" s="87">
        <f t="shared" si="6"/>
        <v>0</v>
      </c>
      <c r="F21" s="88">
        <f t="shared" si="6"/>
        <v>0</v>
      </c>
      <c r="G21" s="88">
        <f t="shared" si="6"/>
        <v>0</v>
      </c>
      <c r="H21" s="3" t="e">
        <f t="shared" si="0"/>
        <v>#DIV/0!</v>
      </c>
      <c r="I21" s="93">
        <f>SUM(N21,S21)</f>
        <v>39.218</v>
      </c>
      <c r="J21" s="108"/>
      <c r="K21" s="109"/>
      <c r="L21" s="88"/>
      <c r="M21" s="3" t="e">
        <f t="shared" si="1"/>
        <v>#DIV/0!</v>
      </c>
      <c r="N21" s="88">
        <v>39.218</v>
      </c>
      <c r="O21" s="87"/>
      <c r="P21" s="88"/>
      <c r="Q21" s="88"/>
      <c r="R21" s="3" t="e">
        <f t="shared" si="2"/>
        <v>#DIV/0!</v>
      </c>
      <c r="S21" s="88"/>
      <c r="T21" s="108"/>
      <c r="U21" s="109"/>
      <c r="V21" s="88"/>
      <c r="W21" s="3" t="e">
        <f t="shared" si="3"/>
        <v>#DIV/0!</v>
      </c>
      <c r="X21" s="93"/>
    </row>
    <row r="22" spans="1:24" ht="9.75" customHeight="1">
      <c r="A22" s="24" t="s">
        <v>73</v>
      </c>
      <c r="B22" s="14"/>
      <c r="C22" s="14" t="s">
        <v>39</v>
      </c>
      <c r="D22" s="24" t="s">
        <v>2</v>
      </c>
      <c r="E22" s="89">
        <f t="shared" si="6"/>
        <v>0</v>
      </c>
      <c r="F22" s="90">
        <f t="shared" si="6"/>
        <v>0</v>
      </c>
      <c r="G22" s="90">
        <f t="shared" si="6"/>
        <v>0</v>
      </c>
      <c r="H22" s="7" t="e">
        <f t="shared" si="0"/>
        <v>#DIV/0!</v>
      </c>
      <c r="I22" s="94">
        <f>SUM(N22,S22)</f>
        <v>0</v>
      </c>
      <c r="J22" s="118"/>
      <c r="K22" s="119"/>
      <c r="L22" s="90"/>
      <c r="M22" s="7" t="e">
        <f t="shared" si="1"/>
        <v>#DIV/0!</v>
      </c>
      <c r="N22" s="90"/>
      <c r="O22" s="89"/>
      <c r="P22" s="90"/>
      <c r="Q22" s="90"/>
      <c r="R22" s="7" t="e">
        <f t="shared" si="2"/>
        <v>#DIV/0!</v>
      </c>
      <c r="S22" s="90"/>
      <c r="T22" s="118"/>
      <c r="U22" s="119"/>
      <c r="V22" s="90"/>
      <c r="W22" s="7" t="e">
        <f t="shared" si="3"/>
        <v>#DIV/0!</v>
      </c>
      <c r="X22" s="94"/>
    </row>
    <row r="23" spans="1:24" s="9" customFormat="1" ht="9.75" customHeight="1">
      <c r="A23" s="15" t="s">
        <v>14</v>
      </c>
      <c r="B23" s="26" t="s">
        <v>50</v>
      </c>
      <c r="C23" s="26"/>
      <c r="D23" s="15" t="s">
        <v>2</v>
      </c>
      <c r="E23" s="71">
        <f>SUM(E24:E26)</f>
        <v>0</v>
      </c>
      <c r="F23" s="72">
        <f>SUM(F24:F26)</f>
        <v>0</v>
      </c>
      <c r="G23" s="72">
        <f>SUM(G24:G26)</f>
        <v>0</v>
      </c>
      <c r="H23" s="8" t="e">
        <f t="shared" si="0"/>
        <v>#DIV/0!</v>
      </c>
      <c r="I23" s="80">
        <f>SUM(I24:I26)</f>
        <v>0</v>
      </c>
      <c r="J23" s="114">
        <f>SUM(J24:J26)</f>
        <v>0</v>
      </c>
      <c r="K23" s="115">
        <f>SUM(K24:K26)</f>
        <v>0</v>
      </c>
      <c r="L23" s="72">
        <f>SUM(L24:L26)</f>
        <v>0</v>
      </c>
      <c r="M23" s="8" t="e">
        <f t="shared" si="1"/>
        <v>#DIV/0!</v>
      </c>
      <c r="N23" s="72">
        <f>SUM(N24:N26)</f>
        <v>0</v>
      </c>
      <c r="O23" s="71">
        <f>SUM(O24:O26)</f>
        <v>0</v>
      </c>
      <c r="P23" s="72">
        <f>SUM(P24:P26)</f>
        <v>0</v>
      </c>
      <c r="Q23" s="72">
        <f>SUM(Q24:Q26)</f>
        <v>0</v>
      </c>
      <c r="R23" s="8" t="e">
        <f t="shared" si="2"/>
        <v>#DIV/0!</v>
      </c>
      <c r="S23" s="72">
        <f>SUM(S24:S26)</f>
        <v>0</v>
      </c>
      <c r="T23" s="114">
        <f>SUM(T24:T26)</f>
        <v>0</v>
      </c>
      <c r="U23" s="115">
        <f>SUM(U24:U26)</f>
        <v>0</v>
      </c>
      <c r="V23" s="72">
        <f>SUM(V24:V26)</f>
        <v>0</v>
      </c>
      <c r="W23" s="8" t="e">
        <f t="shared" si="3"/>
        <v>#DIV/0!</v>
      </c>
      <c r="X23" s="80">
        <f>SUM(X24:X26)</f>
        <v>0</v>
      </c>
    </row>
    <row r="24" spans="1:24" ht="9.75" customHeight="1">
      <c r="A24" s="23" t="s">
        <v>36</v>
      </c>
      <c r="B24" s="5" t="s">
        <v>34</v>
      </c>
      <c r="C24" s="5" t="s">
        <v>78</v>
      </c>
      <c r="D24" s="23" t="s">
        <v>2</v>
      </c>
      <c r="E24" s="87">
        <f aca="true" t="shared" si="7" ref="E24:G26">SUM(J24,O24)</f>
        <v>0</v>
      </c>
      <c r="F24" s="88">
        <f t="shared" si="7"/>
        <v>0</v>
      </c>
      <c r="G24" s="88">
        <f t="shared" si="7"/>
        <v>0</v>
      </c>
      <c r="H24" s="3" t="e">
        <f t="shared" si="0"/>
        <v>#DIV/0!</v>
      </c>
      <c r="I24" s="93">
        <f>SUM(N24,S24)</f>
        <v>0</v>
      </c>
      <c r="J24" s="108"/>
      <c r="K24" s="109"/>
      <c r="L24" s="88"/>
      <c r="M24" s="3" t="e">
        <f t="shared" si="1"/>
        <v>#DIV/0!</v>
      </c>
      <c r="N24" s="88"/>
      <c r="O24" s="87"/>
      <c r="P24" s="88"/>
      <c r="Q24" s="88"/>
      <c r="R24" s="3" t="e">
        <f t="shared" si="2"/>
        <v>#DIV/0!</v>
      </c>
      <c r="S24" s="88"/>
      <c r="T24" s="108"/>
      <c r="U24" s="109"/>
      <c r="V24" s="88"/>
      <c r="W24" s="3" t="e">
        <f t="shared" si="3"/>
        <v>#DIV/0!</v>
      </c>
      <c r="X24" s="93"/>
    </row>
    <row r="25" spans="1:24" ht="9.75" customHeight="1">
      <c r="A25" s="23" t="s">
        <v>37</v>
      </c>
      <c r="B25" s="5"/>
      <c r="C25" s="5" t="s">
        <v>48</v>
      </c>
      <c r="D25" s="23" t="s">
        <v>2</v>
      </c>
      <c r="E25" s="87">
        <f t="shared" si="7"/>
        <v>0</v>
      </c>
      <c r="F25" s="88">
        <f t="shared" si="7"/>
        <v>0</v>
      </c>
      <c r="G25" s="88">
        <f t="shared" si="7"/>
        <v>0</v>
      </c>
      <c r="H25" s="3" t="e">
        <f t="shared" si="0"/>
        <v>#DIV/0!</v>
      </c>
      <c r="I25" s="93">
        <f>SUM(N25,S25)</f>
        <v>0</v>
      </c>
      <c r="J25" s="108"/>
      <c r="K25" s="109"/>
      <c r="L25" s="88"/>
      <c r="M25" s="3" t="e">
        <f t="shared" si="1"/>
        <v>#DIV/0!</v>
      </c>
      <c r="N25" s="88"/>
      <c r="O25" s="87"/>
      <c r="P25" s="88"/>
      <c r="Q25" s="88"/>
      <c r="R25" s="3" t="e">
        <f t="shared" si="2"/>
        <v>#DIV/0!</v>
      </c>
      <c r="S25" s="88"/>
      <c r="T25" s="108"/>
      <c r="U25" s="109"/>
      <c r="V25" s="88"/>
      <c r="W25" s="3" t="e">
        <f t="shared" si="3"/>
        <v>#DIV/0!</v>
      </c>
      <c r="X25" s="93"/>
    </row>
    <row r="26" spans="1:24" ht="9.75" customHeight="1">
      <c r="A26" s="24" t="s">
        <v>40</v>
      </c>
      <c r="B26" s="14"/>
      <c r="C26" s="14" t="s">
        <v>39</v>
      </c>
      <c r="D26" s="24" t="s">
        <v>2</v>
      </c>
      <c r="E26" s="89">
        <f t="shared" si="7"/>
        <v>0</v>
      </c>
      <c r="F26" s="90">
        <f t="shared" si="7"/>
        <v>0</v>
      </c>
      <c r="G26" s="90">
        <f t="shared" si="7"/>
        <v>0</v>
      </c>
      <c r="H26" s="7" t="e">
        <f t="shared" si="0"/>
        <v>#DIV/0!</v>
      </c>
      <c r="I26" s="94">
        <f>SUM(N26,S26)</f>
        <v>0</v>
      </c>
      <c r="J26" s="118"/>
      <c r="K26" s="119"/>
      <c r="L26" s="90"/>
      <c r="M26" s="7" t="e">
        <f t="shared" si="1"/>
        <v>#DIV/0!</v>
      </c>
      <c r="N26" s="90"/>
      <c r="O26" s="89"/>
      <c r="P26" s="90"/>
      <c r="Q26" s="90"/>
      <c r="R26" s="7" t="e">
        <f t="shared" si="2"/>
        <v>#DIV/0!</v>
      </c>
      <c r="S26" s="90"/>
      <c r="T26" s="118"/>
      <c r="U26" s="119"/>
      <c r="V26" s="90"/>
      <c r="W26" s="7" t="e">
        <f t="shared" si="3"/>
        <v>#DIV/0!</v>
      </c>
      <c r="X26" s="94"/>
    </row>
    <row r="27" spans="1:24" s="9" customFormat="1" ht="9.75" customHeight="1">
      <c r="A27" s="15" t="s">
        <v>15</v>
      </c>
      <c r="B27" s="26" t="s">
        <v>51</v>
      </c>
      <c r="C27" s="26"/>
      <c r="D27" s="15" t="s">
        <v>2</v>
      </c>
      <c r="E27" s="71">
        <f>SUM(E28:E30)</f>
        <v>40</v>
      </c>
      <c r="F27" s="72">
        <f>SUM(F28:F30)</f>
        <v>155.216</v>
      </c>
      <c r="G27" s="72">
        <f>SUM(G28:G30)</f>
        <v>132.094</v>
      </c>
      <c r="H27" s="8">
        <f t="shared" si="0"/>
        <v>85.1033398618699</v>
      </c>
      <c r="I27" s="80">
        <f>SUM(I28:I30)</f>
        <v>226.315</v>
      </c>
      <c r="J27" s="114">
        <f>SUM(J28:J30)</f>
        <v>40</v>
      </c>
      <c r="K27" s="115">
        <f>SUM(K28:K30)</f>
        <v>155.216</v>
      </c>
      <c r="L27" s="72">
        <f>SUM(L28:L30)</f>
        <v>132.094</v>
      </c>
      <c r="M27" s="8">
        <f t="shared" si="1"/>
        <v>85.1033398618699</v>
      </c>
      <c r="N27" s="72">
        <f>SUM(N28:N30)</f>
        <v>226.315</v>
      </c>
      <c r="O27" s="71">
        <f>SUM(O28:O30)</f>
        <v>0</v>
      </c>
      <c r="P27" s="72">
        <f>SUM(P28:P30)</f>
        <v>0</v>
      </c>
      <c r="Q27" s="72">
        <f>SUM(Q28:Q30)</f>
        <v>0</v>
      </c>
      <c r="R27" s="8" t="e">
        <f t="shared" si="2"/>
        <v>#DIV/0!</v>
      </c>
      <c r="S27" s="72">
        <f>SUM(S28:S30)</f>
        <v>0</v>
      </c>
      <c r="T27" s="114">
        <f>SUM(T28:T30)</f>
        <v>0</v>
      </c>
      <c r="U27" s="115">
        <f>SUM(U28:U30)</f>
        <v>6</v>
      </c>
      <c r="V27" s="72">
        <f>SUM(V28:V30)</f>
        <v>5.283</v>
      </c>
      <c r="W27" s="8">
        <f t="shared" si="3"/>
        <v>88.05000000000001</v>
      </c>
      <c r="X27" s="80">
        <f>SUM(X28:X30)</f>
        <v>2.987</v>
      </c>
    </row>
    <row r="28" spans="1:24" ht="9.75" customHeight="1">
      <c r="A28" s="23" t="s">
        <v>41</v>
      </c>
      <c r="B28" s="5" t="s">
        <v>34</v>
      </c>
      <c r="C28" s="5" t="s">
        <v>84</v>
      </c>
      <c r="D28" s="23" t="s">
        <v>2</v>
      </c>
      <c r="E28" s="87">
        <f aca="true" t="shared" si="8" ref="E28:G31">SUM(J28,O28)</f>
        <v>0</v>
      </c>
      <c r="F28" s="88">
        <f t="shared" si="8"/>
        <v>0</v>
      </c>
      <c r="G28" s="88">
        <f t="shared" si="8"/>
        <v>0</v>
      </c>
      <c r="H28" s="3" t="e">
        <f t="shared" si="0"/>
        <v>#DIV/0!</v>
      </c>
      <c r="I28" s="93">
        <f>SUM(N28,S28)</f>
        <v>9.106</v>
      </c>
      <c r="J28" s="108"/>
      <c r="K28" s="109"/>
      <c r="L28" s="88"/>
      <c r="M28" s="3" t="e">
        <f t="shared" si="1"/>
        <v>#DIV/0!</v>
      </c>
      <c r="N28" s="88">
        <v>9.106</v>
      </c>
      <c r="O28" s="87"/>
      <c r="P28" s="88"/>
      <c r="Q28" s="88"/>
      <c r="R28" s="3" t="e">
        <f t="shared" si="2"/>
        <v>#DIV/0!</v>
      </c>
      <c r="S28" s="88"/>
      <c r="T28" s="108"/>
      <c r="U28" s="109"/>
      <c r="V28" s="88"/>
      <c r="W28" s="3" t="e">
        <f t="shared" si="3"/>
        <v>#DIV/0!</v>
      </c>
      <c r="X28" s="93"/>
    </row>
    <row r="29" spans="1:24" ht="9.75" customHeight="1">
      <c r="A29" s="23" t="s">
        <v>42</v>
      </c>
      <c r="B29" s="5"/>
      <c r="C29" s="5" t="s">
        <v>85</v>
      </c>
      <c r="D29" s="23" t="s">
        <v>2</v>
      </c>
      <c r="E29" s="87">
        <f t="shared" si="8"/>
        <v>40</v>
      </c>
      <c r="F29" s="88">
        <f t="shared" si="8"/>
        <v>155.216</v>
      </c>
      <c r="G29" s="88">
        <f t="shared" si="8"/>
        <v>132.094</v>
      </c>
      <c r="H29" s="3">
        <f t="shared" si="0"/>
        <v>85.1033398618699</v>
      </c>
      <c r="I29" s="93">
        <f>SUM(N29,S29)</f>
        <v>217.209</v>
      </c>
      <c r="J29" s="108">
        <v>40</v>
      </c>
      <c r="K29" s="109">
        <v>155.216</v>
      </c>
      <c r="L29" s="88">
        <v>132.094</v>
      </c>
      <c r="M29" s="3">
        <f t="shared" si="1"/>
        <v>85.1033398618699</v>
      </c>
      <c r="N29" s="88">
        <v>217.209</v>
      </c>
      <c r="O29" s="87"/>
      <c r="P29" s="88"/>
      <c r="Q29" s="88"/>
      <c r="R29" s="3" t="e">
        <f t="shared" si="2"/>
        <v>#DIV/0!</v>
      </c>
      <c r="S29" s="88"/>
      <c r="T29" s="108"/>
      <c r="U29" s="109">
        <v>6</v>
      </c>
      <c r="V29" s="88">
        <v>5.283</v>
      </c>
      <c r="W29" s="3">
        <f t="shared" si="3"/>
        <v>88.05000000000001</v>
      </c>
      <c r="X29" s="93">
        <v>2.987</v>
      </c>
    </row>
    <row r="30" spans="1:24" ht="9.75" customHeight="1">
      <c r="A30" s="24" t="s">
        <v>43</v>
      </c>
      <c r="B30" s="14"/>
      <c r="C30" s="14" t="s">
        <v>55</v>
      </c>
      <c r="D30" s="24" t="s">
        <v>2</v>
      </c>
      <c r="E30" s="89">
        <f t="shared" si="8"/>
        <v>0</v>
      </c>
      <c r="F30" s="90">
        <f t="shared" si="8"/>
        <v>0</v>
      </c>
      <c r="G30" s="90">
        <f t="shared" si="8"/>
        <v>0</v>
      </c>
      <c r="H30" s="7" t="e">
        <f t="shared" si="0"/>
        <v>#DIV/0!</v>
      </c>
      <c r="I30" s="94">
        <f>SUM(N30,S30)</f>
        <v>0</v>
      </c>
      <c r="J30" s="118"/>
      <c r="K30" s="119"/>
      <c r="L30" s="90"/>
      <c r="M30" s="7" t="e">
        <f t="shared" si="1"/>
        <v>#DIV/0!</v>
      </c>
      <c r="N30" s="90"/>
      <c r="O30" s="89"/>
      <c r="P30" s="90"/>
      <c r="Q30" s="90"/>
      <c r="R30" s="7" t="e">
        <f t="shared" si="2"/>
        <v>#DIV/0!</v>
      </c>
      <c r="S30" s="90"/>
      <c r="T30" s="118"/>
      <c r="U30" s="119"/>
      <c r="V30" s="90"/>
      <c r="W30" s="7" t="e">
        <f t="shared" si="3"/>
        <v>#DIV/0!</v>
      </c>
      <c r="X30" s="94"/>
    </row>
    <row r="31" spans="1:24" s="9" customFormat="1" ht="9.75" customHeight="1">
      <c r="A31" s="11" t="s">
        <v>16</v>
      </c>
      <c r="B31" s="12" t="s">
        <v>56</v>
      </c>
      <c r="C31" s="12"/>
      <c r="D31" s="11" t="s">
        <v>2</v>
      </c>
      <c r="E31" s="65">
        <f t="shared" si="8"/>
        <v>1</v>
      </c>
      <c r="F31" s="66">
        <f t="shared" si="8"/>
        <v>3</v>
      </c>
      <c r="G31" s="66">
        <f t="shared" si="8"/>
        <v>1.821</v>
      </c>
      <c r="H31" s="16">
        <f t="shared" si="0"/>
        <v>60.699999999999996</v>
      </c>
      <c r="I31" s="77">
        <f>SUM(N31,S31)</f>
        <v>12.596</v>
      </c>
      <c r="J31" s="112">
        <v>1</v>
      </c>
      <c r="K31" s="113">
        <v>3</v>
      </c>
      <c r="L31" s="66">
        <v>1.821</v>
      </c>
      <c r="M31" s="16">
        <f t="shared" si="1"/>
        <v>60.699999999999996</v>
      </c>
      <c r="N31" s="66">
        <v>12.596</v>
      </c>
      <c r="O31" s="65"/>
      <c r="P31" s="66"/>
      <c r="Q31" s="66"/>
      <c r="R31" s="16" t="e">
        <f t="shared" si="2"/>
        <v>#DIV/0!</v>
      </c>
      <c r="S31" s="66"/>
      <c r="T31" s="112"/>
      <c r="U31" s="113"/>
      <c r="V31" s="66"/>
      <c r="W31" s="16" t="e">
        <f t="shared" si="3"/>
        <v>#DIV/0!</v>
      </c>
      <c r="X31" s="77"/>
    </row>
    <row r="32" spans="1:24" s="9" customFormat="1" ht="9.75" customHeight="1">
      <c r="A32" s="15" t="s">
        <v>17</v>
      </c>
      <c r="B32" s="26" t="s">
        <v>57</v>
      </c>
      <c r="C32" s="26"/>
      <c r="D32" s="15" t="s">
        <v>2</v>
      </c>
      <c r="E32" s="71">
        <f>SUM(E33:E35)</f>
        <v>3740</v>
      </c>
      <c r="F32" s="72">
        <f>SUM(F33:F35)</f>
        <v>5590.147</v>
      </c>
      <c r="G32" s="72">
        <f>SUM(G33:G35)</f>
        <v>5566.743</v>
      </c>
      <c r="H32" s="8">
        <f t="shared" si="0"/>
        <v>99.58133480210807</v>
      </c>
      <c r="I32" s="80">
        <f>SUM(I33:I35)</f>
        <v>4221.32</v>
      </c>
      <c r="J32" s="114">
        <f>SUM(J33:J35)</f>
        <v>3740</v>
      </c>
      <c r="K32" s="115">
        <f>SUM(K33:K35)</f>
        <v>5220.147</v>
      </c>
      <c r="L32" s="72">
        <f>SUM(L33:L35)</f>
        <v>5196.743</v>
      </c>
      <c r="M32" s="8">
        <f t="shared" si="1"/>
        <v>99.55166013524142</v>
      </c>
      <c r="N32" s="72">
        <f>SUM(N33:N35)</f>
        <v>4071.3199999999997</v>
      </c>
      <c r="O32" s="71">
        <f>SUM(O33:O35)</f>
        <v>0</v>
      </c>
      <c r="P32" s="72">
        <f>SUM(P33:P35)</f>
        <v>370</v>
      </c>
      <c r="Q32" s="72">
        <f>SUM(Q33:Q35)</f>
        <v>370</v>
      </c>
      <c r="R32" s="8">
        <f t="shared" si="2"/>
        <v>100</v>
      </c>
      <c r="S32" s="72">
        <f>SUM(S33:S35)</f>
        <v>150</v>
      </c>
      <c r="T32" s="114">
        <f>SUM(T33:T35)</f>
        <v>92.6</v>
      </c>
      <c r="U32" s="115">
        <f>SUM(U33:U35)</f>
        <v>92.6</v>
      </c>
      <c r="V32" s="72">
        <f>SUM(V33:V35)</f>
        <v>86.781</v>
      </c>
      <c r="W32" s="8">
        <f t="shared" si="3"/>
        <v>93.71598272138229</v>
      </c>
      <c r="X32" s="80">
        <f>SUM(X33:X35)</f>
        <v>42.909</v>
      </c>
    </row>
    <row r="33" spans="1:24" ht="9.75" customHeight="1">
      <c r="A33" s="23" t="s">
        <v>52</v>
      </c>
      <c r="B33" s="5" t="s">
        <v>34</v>
      </c>
      <c r="C33" s="5" t="s">
        <v>78</v>
      </c>
      <c r="D33" s="23" t="s">
        <v>2</v>
      </c>
      <c r="E33" s="87">
        <f aca="true" t="shared" si="9" ref="E33:G39">SUM(J33,O33)</f>
        <v>20</v>
      </c>
      <c r="F33" s="88">
        <f t="shared" si="9"/>
        <v>20</v>
      </c>
      <c r="G33" s="88">
        <f t="shared" si="9"/>
        <v>10.96</v>
      </c>
      <c r="H33" s="3">
        <f t="shared" si="0"/>
        <v>54.800000000000004</v>
      </c>
      <c r="I33" s="93">
        <f aca="true" t="shared" si="10" ref="I33:I39">SUM(N33,S33)</f>
        <v>29.166</v>
      </c>
      <c r="J33" s="108">
        <v>20</v>
      </c>
      <c r="K33" s="109">
        <v>20</v>
      </c>
      <c r="L33" s="88">
        <v>10.96</v>
      </c>
      <c r="M33" s="3">
        <f t="shared" si="1"/>
        <v>54.800000000000004</v>
      </c>
      <c r="N33" s="88">
        <v>29.166</v>
      </c>
      <c r="O33" s="87"/>
      <c r="P33" s="88"/>
      <c r="Q33" s="88"/>
      <c r="R33" s="3" t="e">
        <f t="shared" si="2"/>
        <v>#DIV/0!</v>
      </c>
      <c r="S33" s="88"/>
      <c r="T33" s="108"/>
      <c r="U33" s="109"/>
      <c r="V33" s="88"/>
      <c r="W33" s="3" t="e">
        <f t="shared" si="3"/>
        <v>#DIV/0!</v>
      </c>
      <c r="X33" s="93"/>
    </row>
    <row r="34" spans="1:24" ht="9.75" customHeight="1">
      <c r="A34" s="23" t="s">
        <v>53</v>
      </c>
      <c r="B34" s="5"/>
      <c r="C34" s="5" t="s">
        <v>48</v>
      </c>
      <c r="D34" s="23" t="s">
        <v>2</v>
      </c>
      <c r="E34" s="87">
        <f t="shared" si="9"/>
        <v>30</v>
      </c>
      <c r="F34" s="88">
        <f t="shared" si="9"/>
        <v>30</v>
      </c>
      <c r="G34" s="88">
        <f t="shared" si="9"/>
        <v>29.948</v>
      </c>
      <c r="H34" s="3">
        <f t="shared" si="0"/>
        <v>99.82666666666667</v>
      </c>
      <c r="I34" s="93">
        <f t="shared" si="10"/>
        <v>29.782</v>
      </c>
      <c r="J34" s="108">
        <v>30</v>
      </c>
      <c r="K34" s="109">
        <v>30</v>
      </c>
      <c r="L34" s="88">
        <v>29.948</v>
      </c>
      <c r="M34" s="3">
        <f t="shared" si="1"/>
        <v>99.82666666666667</v>
      </c>
      <c r="N34" s="88">
        <v>29.782</v>
      </c>
      <c r="O34" s="87"/>
      <c r="P34" s="88"/>
      <c r="Q34" s="88"/>
      <c r="R34" s="3" t="e">
        <f t="shared" si="2"/>
        <v>#DIV/0!</v>
      </c>
      <c r="S34" s="88"/>
      <c r="T34" s="108">
        <v>10</v>
      </c>
      <c r="U34" s="109">
        <v>10</v>
      </c>
      <c r="V34" s="88">
        <v>9.423</v>
      </c>
      <c r="W34" s="3">
        <f t="shared" si="3"/>
        <v>94.23</v>
      </c>
      <c r="X34" s="93">
        <v>9.972</v>
      </c>
    </row>
    <row r="35" spans="1:24" ht="9.75" customHeight="1">
      <c r="A35" s="24" t="s">
        <v>54</v>
      </c>
      <c r="B35" s="14"/>
      <c r="C35" s="14" t="s">
        <v>39</v>
      </c>
      <c r="D35" s="24" t="s">
        <v>2</v>
      </c>
      <c r="E35" s="89">
        <f t="shared" si="9"/>
        <v>3690</v>
      </c>
      <c r="F35" s="90">
        <f t="shared" si="9"/>
        <v>5540.147</v>
      </c>
      <c r="G35" s="90">
        <f t="shared" si="9"/>
        <v>5525.835</v>
      </c>
      <c r="H35" s="7">
        <f t="shared" si="0"/>
        <v>99.74166750449041</v>
      </c>
      <c r="I35" s="94">
        <f t="shared" si="10"/>
        <v>4162.371999999999</v>
      </c>
      <c r="J35" s="118">
        <v>3690</v>
      </c>
      <c r="K35" s="119">
        <v>5170.147</v>
      </c>
      <c r="L35" s="90">
        <v>5155.835</v>
      </c>
      <c r="M35" s="7">
        <f t="shared" si="1"/>
        <v>99.72318001789891</v>
      </c>
      <c r="N35" s="90">
        <v>4012.372</v>
      </c>
      <c r="O35" s="89"/>
      <c r="P35" s="90">
        <v>370</v>
      </c>
      <c r="Q35" s="90">
        <v>370</v>
      </c>
      <c r="R35" s="7">
        <f t="shared" si="2"/>
        <v>100</v>
      </c>
      <c r="S35" s="90">
        <v>150</v>
      </c>
      <c r="T35" s="118">
        <v>82.6</v>
      </c>
      <c r="U35" s="119">
        <v>82.6</v>
      </c>
      <c r="V35" s="90">
        <v>77.358</v>
      </c>
      <c r="W35" s="7">
        <f t="shared" si="3"/>
        <v>93.65375302663439</v>
      </c>
      <c r="X35" s="94">
        <v>32.937</v>
      </c>
    </row>
    <row r="36" spans="1:24" s="9" customFormat="1" ht="9.75" customHeight="1">
      <c r="A36" s="11" t="s">
        <v>18</v>
      </c>
      <c r="B36" s="12" t="s">
        <v>58</v>
      </c>
      <c r="C36" s="12"/>
      <c r="D36" s="11" t="s">
        <v>2</v>
      </c>
      <c r="E36" s="65">
        <f t="shared" si="9"/>
        <v>3055</v>
      </c>
      <c r="F36" s="66">
        <f t="shared" si="9"/>
        <v>3220</v>
      </c>
      <c r="G36" s="66">
        <f t="shared" si="9"/>
        <v>3205.793</v>
      </c>
      <c r="H36" s="16">
        <f t="shared" si="0"/>
        <v>99.55878881987577</v>
      </c>
      <c r="I36" s="77">
        <f t="shared" si="10"/>
        <v>2898.055</v>
      </c>
      <c r="J36" s="120">
        <v>3055</v>
      </c>
      <c r="K36" s="121">
        <v>3220</v>
      </c>
      <c r="L36" s="66">
        <v>3205.793</v>
      </c>
      <c r="M36" s="16">
        <f t="shared" si="1"/>
        <v>99.55878881987577</v>
      </c>
      <c r="N36" s="66">
        <v>2898.055</v>
      </c>
      <c r="O36" s="65"/>
      <c r="P36" s="66"/>
      <c r="Q36" s="66"/>
      <c r="R36" s="16" t="e">
        <f t="shared" si="2"/>
        <v>#DIV/0!</v>
      </c>
      <c r="S36" s="66"/>
      <c r="T36" s="120">
        <v>100</v>
      </c>
      <c r="U36" s="121">
        <v>100</v>
      </c>
      <c r="V36" s="66">
        <v>86.025</v>
      </c>
      <c r="W36" s="16">
        <f t="shared" si="3"/>
        <v>86.025</v>
      </c>
      <c r="X36" s="77">
        <v>80.809</v>
      </c>
    </row>
    <row r="37" spans="1:24" s="9" customFormat="1" ht="9.75" customHeight="1">
      <c r="A37" s="11" t="s">
        <v>19</v>
      </c>
      <c r="B37" s="12" t="s">
        <v>59</v>
      </c>
      <c r="C37" s="12"/>
      <c r="D37" s="11" t="s">
        <v>2</v>
      </c>
      <c r="E37" s="65">
        <f t="shared" si="9"/>
        <v>990</v>
      </c>
      <c r="F37" s="66">
        <f t="shared" si="9"/>
        <v>955</v>
      </c>
      <c r="G37" s="66">
        <f t="shared" si="9"/>
        <v>951.786</v>
      </c>
      <c r="H37" s="16">
        <f t="shared" si="0"/>
        <v>99.66345549738219</v>
      </c>
      <c r="I37" s="77">
        <f t="shared" si="10"/>
        <v>878.518</v>
      </c>
      <c r="J37" s="112">
        <v>990</v>
      </c>
      <c r="K37" s="113">
        <v>955</v>
      </c>
      <c r="L37" s="66">
        <v>951.786</v>
      </c>
      <c r="M37" s="16">
        <f t="shared" si="1"/>
        <v>99.66345549738219</v>
      </c>
      <c r="N37" s="66">
        <v>878.518</v>
      </c>
      <c r="O37" s="65"/>
      <c r="P37" s="66"/>
      <c r="Q37" s="66"/>
      <c r="R37" s="16" t="e">
        <f t="shared" si="2"/>
        <v>#DIV/0!</v>
      </c>
      <c r="S37" s="66"/>
      <c r="T37" s="112">
        <v>35</v>
      </c>
      <c r="U37" s="113">
        <v>35</v>
      </c>
      <c r="V37" s="66">
        <v>28.765</v>
      </c>
      <c r="W37" s="16">
        <f t="shared" si="3"/>
        <v>82.18571428571428</v>
      </c>
      <c r="X37" s="77">
        <v>19.285</v>
      </c>
    </row>
    <row r="38" spans="1:24" s="9" customFormat="1" ht="9.75" customHeight="1">
      <c r="A38" s="11" t="s">
        <v>20</v>
      </c>
      <c r="B38" s="12" t="s">
        <v>83</v>
      </c>
      <c r="C38" s="12"/>
      <c r="D38" s="11" t="s">
        <v>2</v>
      </c>
      <c r="E38" s="65">
        <f t="shared" si="9"/>
        <v>90</v>
      </c>
      <c r="F38" s="66">
        <f t="shared" si="9"/>
        <v>110</v>
      </c>
      <c r="G38" s="66">
        <f t="shared" si="9"/>
        <v>108.696</v>
      </c>
      <c r="H38" s="16">
        <f t="shared" si="0"/>
        <v>98.81454545454545</v>
      </c>
      <c r="I38" s="77">
        <f t="shared" si="10"/>
        <v>105.781</v>
      </c>
      <c r="J38" s="112">
        <v>90</v>
      </c>
      <c r="K38" s="113">
        <v>110</v>
      </c>
      <c r="L38" s="66">
        <v>108.696</v>
      </c>
      <c r="M38" s="16">
        <f t="shared" si="1"/>
        <v>98.81454545454545</v>
      </c>
      <c r="N38" s="66">
        <v>105.781</v>
      </c>
      <c r="O38" s="65"/>
      <c r="P38" s="66"/>
      <c r="Q38" s="66"/>
      <c r="R38" s="16" t="e">
        <f t="shared" si="2"/>
        <v>#DIV/0!</v>
      </c>
      <c r="S38" s="66"/>
      <c r="T38" s="112"/>
      <c r="U38" s="113"/>
      <c r="V38" s="66"/>
      <c r="W38" s="16" t="e">
        <f t="shared" si="3"/>
        <v>#DIV/0!</v>
      </c>
      <c r="X38" s="77"/>
    </row>
    <row r="39" spans="1:24" s="9" customFormat="1" ht="9.75" customHeight="1">
      <c r="A39" s="11" t="s">
        <v>21</v>
      </c>
      <c r="B39" s="12" t="s">
        <v>60</v>
      </c>
      <c r="C39" s="12"/>
      <c r="D39" s="11" t="s">
        <v>2</v>
      </c>
      <c r="E39" s="65">
        <f t="shared" si="9"/>
        <v>0</v>
      </c>
      <c r="F39" s="66">
        <f t="shared" si="9"/>
        <v>0</v>
      </c>
      <c r="G39" s="66">
        <f t="shared" si="9"/>
        <v>0</v>
      </c>
      <c r="H39" s="16" t="e">
        <f t="shared" si="0"/>
        <v>#DIV/0!</v>
      </c>
      <c r="I39" s="77">
        <f t="shared" si="10"/>
        <v>0</v>
      </c>
      <c r="J39" s="112"/>
      <c r="K39" s="113"/>
      <c r="L39" s="66"/>
      <c r="M39" s="16" t="e">
        <f t="shared" si="1"/>
        <v>#DIV/0!</v>
      </c>
      <c r="N39" s="66"/>
      <c r="O39" s="65"/>
      <c r="P39" s="66"/>
      <c r="Q39" s="66"/>
      <c r="R39" s="16" t="e">
        <f t="shared" si="2"/>
        <v>#DIV/0!</v>
      </c>
      <c r="S39" s="66"/>
      <c r="T39" s="112">
        <v>2.4</v>
      </c>
      <c r="U39" s="113">
        <v>2.4</v>
      </c>
      <c r="V39" s="66">
        <v>2.4</v>
      </c>
      <c r="W39" s="16">
        <f t="shared" si="3"/>
        <v>100</v>
      </c>
      <c r="X39" s="77">
        <v>2.4</v>
      </c>
    </row>
    <row r="40" spans="1:24" s="9" customFormat="1" ht="9.75" customHeight="1">
      <c r="A40" s="15" t="s">
        <v>22</v>
      </c>
      <c r="B40" s="26" t="s">
        <v>61</v>
      </c>
      <c r="C40" s="26"/>
      <c r="D40" s="15" t="s">
        <v>2</v>
      </c>
      <c r="E40" s="71">
        <f>SUM(E41:E42)</f>
        <v>260</v>
      </c>
      <c r="F40" s="72">
        <f>SUM(F41:F42)</f>
        <v>70</v>
      </c>
      <c r="G40" s="72">
        <f>SUM(G41:G42)</f>
        <v>65.824</v>
      </c>
      <c r="H40" s="8">
        <f t="shared" si="0"/>
        <v>94.03428571428572</v>
      </c>
      <c r="I40" s="80">
        <f>SUM(I41:I42)</f>
        <v>112.191</v>
      </c>
      <c r="J40" s="114">
        <f>SUM(J41:J42)</f>
        <v>260</v>
      </c>
      <c r="K40" s="115">
        <f>SUM(K41:K42)</f>
        <v>70</v>
      </c>
      <c r="L40" s="72">
        <f>SUM(L41:L42)</f>
        <v>65.824</v>
      </c>
      <c r="M40" s="8">
        <f t="shared" si="1"/>
        <v>94.03428571428572</v>
      </c>
      <c r="N40" s="72">
        <f>SUM(N41:N42)</f>
        <v>112.191</v>
      </c>
      <c r="O40" s="71">
        <f>SUM(O41:O42)</f>
        <v>0</v>
      </c>
      <c r="P40" s="72">
        <f>SUM(P41:P42)</f>
        <v>0</v>
      </c>
      <c r="Q40" s="72">
        <f>SUM(Q41:Q42)</f>
        <v>0</v>
      </c>
      <c r="R40" s="8" t="e">
        <f t="shared" si="2"/>
        <v>#DIV/0!</v>
      </c>
      <c r="S40" s="72">
        <f>SUM(S41:S42)</f>
        <v>0</v>
      </c>
      <c r="T40" s="114">
        <f>SUM(T41:T42)</f>
        <v>0</v>
      </c>
      <c r="U40" s="115">
        <f>SUM(U41:U42)</f>
        <v>0</v>
      </c>
      <c r="V40" s="72">
        <f>SUM(V41:V42)</f>
        <v>0</v>
      </c>
      <c r="W40" s="8" t="e">
        <f t="shared" si="3"/>
        <v>#DIV/0!</v>
      </c>
      <c r="X40" s="80">
        <f>SUM(X41:X42)</f>
        <v>1.51</v>
      </c>
    </row>
    <row r="41" spans="1:24" ht="9.75" customHeight="1">
      <c r="A41" s="23" t="s">
        <v>74</v>
      </c>
      <c r="B41" s="5" t="s">
        <v>34</v>
      </c>
      <c r="C41" s="5" t="s">
        <v>62</v>
      </c>
      <c r="D41" s="23" t="s">
        <v>2</v>
      </c>
      <c r="E41" s="87">
        <f aca="true" t="shared" si="11" ref="E41:G43">SUM(J41,O41)</f>
        <v>60</v>
      </c>
      <c r="F41" s="88">
        <f t="shared" si="11"/>
        <v>45</v>
      </c>
      <c r="G41" s="88">
        <f t="shared" si="11"/>
        <v>41.005</v>
      </c>
      <c r="H41" s="3">
        <f t="shared" si="0"/>
        <v>91.12222222222222</v>
      </c>
      <c r="I41" s="93">
        <f>SUM(N41,S41)</f>
        <v>46.04</v>
      </c>
      <c r="J41" s="108">
        <v>60</v>
      </c>
      <c r="K41" s="109">
        <v>45</v>
      </c>
      <c r="L41" s="88">
        <v>41.005</v>
      </c>
      <c r="M41" s="3">
        <f t="shared" si="1"/>
        <v>91.12222222222222</v>
      </c>
      <c r="N41" s="88">
        <v>46.04</v>
      </c>
      <c r="O41" s="87"/>
      <c r="P41" s="88"/>
      <c r="Q41" s="88"/>
      <c r="R41" s="3" t="e">
        <f t="shared" si="2"/>
        <v>#DIV/0!</v>
      </c>
      <c r="S41" s="88"/>
      <c r="T41" s="108"/>
      <c r="U41" s="109"/>
      <c r="V41" s="88"/>
      <c r="W41" s="3" t="e">
        <f t="shared" si="3"/>
        <v>#DIV/0!</v>
      </c>
      <c r="X41" s="93"/>
    </row>
    <row r="42" spans="1:24" ht="9.75" customHeight="1">
      <c r="A42" s="24" t="s">
        <v>75</v>
      </c>
      <c r="B42" s="14"/>
      <c r="C42" s="14" t="s">
        <v>39</v>
      </c>
      <c r="D42" s="24" t="s">
        <v>2</v>
      </c>
      <c r="E42" s="89">
        <f t="shared" si="11"/>
        <v>200</v>
      </c>
      <c r="F42" s="90">
        <f t="shared" si="11"/>
        <v>25</v>
      </c>
      <c r="G42" s="90">
        <f t="shared" si="11"/>
        <v>24.819</v>
      </c>
      <c r="H42" s="7">
        <f t="shared" si="0"/>
        <v>99.276</v>
      </c>
      <c r="I42" s="94">
        <f>SUM(N42,S42)</f>
        <v>66.151</v>
      </c>
      <c r="J42" s="116">
        <v>200</v>
      </c>
      <c r="K42" s="117">
        <v>25</v>
      </c>
      <c r="L42" s="90">
        <v>24.819</v>
      </c>
      <c r="M42" s="7">
        <f t="shared" si="1"/>
        <v>99.276</v>
      </c>
      <c r="N42" s="90">
        <v>66.151</v>
      </c>
      <c r="O42" s="89"/>
      <c r="P42" s="90"/>
      <c r="Q42" s="90"/>
      <c r="R42" s="7" t="e">
        <f t="shared" si="2"/>
        <v>#DIV/0!</v>
      </c>
      <c r="S42" s="90"/>
      <c r="T42" s="116"/>
      <c r="U42" s="117"/>
      <c r="V42" s="90"/>
      <c r="W42" s="7" t="e">
        <f t="shared" si="3"/>
        <v>#DIV/0!</v>
      </c>
      <c r="X42" s="94">
        <v>1.51</v>
      </c>
    </row>
    <row r="43" spans="1:24" s="9" customFormat="1" ht="9.75" customHeight="1">
      <c r="A43" s="11" t="s">
        <v>23</v>
      </c>
      <c r="B43" s="12" t="s">
        <v>63</v>
      </c>
      <c r="C43" s="12"/>
      <c r="D43" s="11" t="s">
        <v>2</v>
      </c>
      <c r="E43" s="65">
        <f t="shared" si="11"/>
        <v>257</v>
      </c>
      <c r="F43" s="66">
        <f t="shared" si="11"/>
        <v>257</v>
      </c>
      <c r="G43" s="66">
        <f t="shared" si="11"/>
        <v>251.615</v>
      </c>
      <c r="H43" s="16">
        <f t="shared" si="0"/>
        <v>97.90466926070039</v>
      </c>
      <c r="I43" s="77">
        <f>SUM(N43,S43)</f>
        <v>277.385</v>
      </c>
      <c r="J43" s="112">
        <v>257</v>
      </c>
      <c r="K43" s="113">
        <v>257</v>
      </c>
      <c r="L43" s="66">
        <v>251.615</v>
      </c>
      <c r="M43" s="16">
        <f t="shared" si="1"/>
        <v>97.90466926070039</v>
      </c>
      <c r="N43" s="66">
        <v>277.385</v>
      </c>
      <c r="O43" s="65"/>
      <c r="P43" s="66"/>
      <c r="Q43" s="66"/>
      <c r="R43" s="16" t="e">
        <f t="shared" si="2"/>
        <v>#DIV/0!</v>
      </c>
      <c r="S43" s="66"/>
      <c r="T43" s="112"/>
      <c r="U43" s="113">
        <v>6</v>
      </c>
      <c r="V43" s="66">
        <v>4.65</v>
      </c>
      <c r="W43" s="16">
        <f t="shared" si="3"/>
        <v>77.5</v>
      </c>
      <c r="X43" s="77">
        <v>2.61</v>
      </c>
    </row>
    <row r="44" spans="1:24" s="9" customFormat="1" ht="9.75" customHeight="1">
      <c r="A44" s="11" t="s">
        <v>24</v>
      </c>
      <c r="B44" s="12" t="s">
        <v>117</v>
      </c>
      <c r="C44" s="12"/>
      <c r="D44" s="11" t="s">
        <v>2</v>
      </c>
      <c r="E44" s="65">
        <f>SUM(E6-E12)</f>
        <v>0</v>
      </c>
      <c r="F44" s="66">
        <f>SUM(F6-F12)</f>
        <v>0</v>
      </c>
      <c r="G44" s="66">
        <f>SUM(G6-G12)</f>
        <v>182.8889999999992</v>
      </c>
      <c r="H44" s="16" t="e">
        <f t="shared" si="0"/>
        <v>#DIV/0!</v>
      </c>
      <c r="I44" s="77">
        <f>SUM(I6-I12)</f>
        <v>4.174999999999272</v>
      </c>
      <c r="J44" s="106">
        <f>SUM(J6-J12)</f>
        <v>0</v>
      </c>
      <c r="K44" s="107">
        <f>SUM(K6-K12)</f>
        <v>0</v>
      </c>
      <c r="L44" s="66">
        <f>SUM(L6-L12)</f>
        <v>182.8889999999992</v>
      </c>
      <c r="M44" s="16" t="e">
        <f t="shared" si="1"/>
        <v>#DIV/0!</v>
      </c>
      <c r="N44" s="77">
        <f>SUM(N6-N12)</f>
        <v>4.174999999999272</v>
      </c>
      <c r="O44" s="65">
        <f>SUM(O6-O12)</f>
        <v>0</v>
      </c>
      <c r="P44" s="66">
        <f>SUM(P6-P12)</f>
        <v>0</v>
      </c>
      <c r="Q44" s="66">
        <f>SUM(Q6-Q12)</f>
        <v>0</v>
      </c>
      <c r="R44" s="16" t="e">
        <f t="shared" si="2"/>
        <v>#DIV/0!</v>
      </c>
      <c r="S44" s="77">
        <f>SUM(S6-S12)</f>
        <v>0</v>
      </c>
      <c r="T44" s="106">
        <f>SUM(T6-T12)</f>
        <v>70</v>
      </c>
      <c r="U44" s="107">
        <f>SUM(U6-U12)</f>
        <v>70</v>
      </c>
      <c r="V44" s="66">
        <f>SUM(V6-V12)</f>
        <v>309.20900000000006</v>
      </c>
      <c r="W44" s="16">
        <f t="shared" si="3"/>
        <v>441.72714285714295</v>
      </c>
      <c r="X44" s="77">
        <f>SUM(X6-X12)</f>
        <v>204.002</v>
      </c>
    </row>
    <row r="45" spans="1:24" s="9" customFormat="1" ht="9.75" customHeight="1">
      <c r="A45" s="11" t="s">
        <v>115</v>
      </c>
      <c r="B45" s="192" t="s">
        <v>118</v>
      </c>
      <c r="C45" s="192"/>
      <c r="D45" s="11" t="s">
        <v>2</v>
      </c>
      <c r="E45" s="65">
        <f>SUM(J45,O45)</f>
        <v>0</v>
      </c>
      <c r="F45" s="66">
        <f>SUM(K45,P45)</f>
        <v>0</v>
      </c>
      <c r="G45" s="66">
        <f>SUM(L45,Q45)</f>
        <v>23.04</v>
      </c>
      <c r="H45" s="16" t="e">
        <f t="shared" si="0"/>
        <v>#DIV/0!</v>
      </c>
      <c r="I45" s="77">
        <f>SUM(N45,S45)</f>
        <v>0</v>
      </c>
      <c r="J45" s="106">
        <v>0</v>
      </c>
      <c r="K45" s="107">
        <v>0</v>
      </c>
      <c r="L45" s="66">
        <v>23.04</v>
      </c>
      <c r="M45" s="16" t="e">
        <f t="shared" si="1"/>
        <v>#DIV/0!</v>
      </c>
      <c r="N45" s="77">
        <v>0</v>
      </c>
      <c r="O45" s="65"/>
      <c r="P45" s="66"/>
      <c r="Q45" s="66"/>
      <c r="R45" s="16"/>
      <c r="S45" s="77"/>
      <c r="T45" s="106">
        <v>0</v>
      </c>
      <c r="U45" s="107">
        <v>0</v>
      </c>
      <c r="V45" s="66">
        <v>23.04</v>
      </c>
      <c r="W45" s="16" t="e">
        <f t="shared" si="3"/>
        <v>#DIV/0!</v>
      </c>
      <c r="X45" s="77">
        <v>0</v>
      </c>
    </row>
    <row r="46" spans="1:24" s="9" customFormat="1" ht="9.75" customHeight="1">
      <c r="A46" s="11" t="s">
        <v>116</v>
      </c>
      <c r="B46" s="192" t="s">
        <v>119</v>
      </c>
      <c r="C46" s="192"/>
      <c r="D46" s="11" t="s">
        <v>2</v>
      </c>
      <c r="E46" s="65">
        <f>SUM(E44-E45)</f>
        <v>0</v>
      </c>
      <c r="F46" s="66">
        <f>SUM(F44-F45)</f>
        <v>0</v>
      </c>
      <c r="G46" s="66">
        <f>SUM(G44-G45)</f>
        <v>159.84899999999922</v>
      </c>
      <c r="H46" s="16" t="e">
        <f t="shared" si="0"/>
        <v>#DIV/0!</v>
      </c>
      <c r="I46" s="77">
        <f>SUM(I44-I45)</f>
        <v>4.174999999999272</v>
      </c>
      <c r="J46" s="65">
        <f>SUM(J44-J45)</f>
        <v>0</v>
      </c>
      <c r="K46" s="66">
        <f>SUM(K44-K45)</f>
        <v>0</v>
      </c>
      <c r="L46" s="66">
        <f>SUM(L44-L45)</f>
        <v>159.84899999999922</v>
      </c>
      <c r="M46" s="16" t="e">
        <f t="shared" si="1"/>
        <v>#DIV/0!</v>
      </c>
      <c r="N46" s="77">
        <f>SUM(N44-N45)</f>
        <v>4.174999999999272</v>
      </c>
      <c r="O46" s="65"/>
      <c r="P46" s="66"/>
      <c r="Q46" s="66"/>
      <c r="R46" s="16"/>
      <c r="S46" s="77"/>
      <c r="T46" s="194">
        <f>SUM(T44-T45)</f>
        <v>70</v>
      </c>
      <c r="U46" s="195">
        <f>SUM(U44-U45)</f>
        <v>70</v>
      </c>
      <c r="V46" s="195">
        <f>SUM(V44-V45)</f>
        <v>286.16900000000004</v>
      </c>
      <c r="W46" s="196">
        <f t="shared" si="3"/>
        <v>408.81285714285724</v>
      </c>
      <c r="X46" s="195">
        <f>SUM(X44-X45)</f>
        <v>204.002</v>
      </c>
    </row>
    <row r="47" spans="1:24" s="31" customFormat="1" ht="9.75" customHeight="1">
      <c r="A47" s="27" t="s">
        <v>25</v>
      </c>
      <c r="B47" s="28" t="s">
        <v>29</v>
      </c>
      <c r="C47" s="28"/>
      <c r="D47" s="27" t="s">
        <v>30</v>
      </c>
      <c r="E47" s="185">
        <v>15909</v>
      </c>
      <c r="F47" s="186">
        <v>17045</v>
      </c>
      <c r="G47" s="30">
        <v>16652</v>
      </c>
      <c r="H47" s="30">
        <f t="shared" si="0"/>
        <v>97.69433851569376</v>
      </c>
      <c r="I47" s="30">
        <v>16745</v>
      </c>
      <c r="J47" s="9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6"/>
    </row>
    <row r="48" spans="1:24" s="31" customFormat="1" ht="9.75" customHeight="1">
      <c r="A48" s="32" t="s">
        <v>26</v>
      </c>
      <c r="B48" s="33" t="s">
        <v>77</v>
      </c>
      <c r="C48" s="33"/>
      <c r="D48" s="32" t="s">
        <v>31</v>
      </c>
      <c r="E48" s="187">
        <v>11</v>
      </c>
      <c r="F48" s="188">
        <v>11</v>
      </c>
      <c r="G48" s="35">
        <v>11</v>
      </c>
      <c r="H48" s="35">
        <f t="shared" si="0"/>
        <v>100</v>
      </c>
      <c r="I48" s="35">
        <v>10.63</v>
      </c>
      <c r="J48" s="96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6"/>
    </row>
    <row r="49" spans="1:24" s="31" customFormat="1" ht="9.75" customHeight="1">
      <c r="A49" s="36" t="s">
        <v>27</v>
      </c>
      <c r="B49" s="37" t="s">
        <v>32</v>
      </c>
      <c r="C49" s="37"/>
      <c r="D49" s="36" t="s">
        <v>31</v>
      </c>
      <c r="E49" s="145">
        <v>11</v>
      </c>
      <c r="F49" s="189">
        <v>11</v>
      </c>
      <c r="G49" s="39">
        <v>11</v>
      </c>
      <c r="H49" s="39">
        <f t="shared" si="0"/>
        <v>100</v>
      </c>
      <c r="I49" s="39">
        <v>11</v>
      </c>
      <c r="J49" s="9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8"/>
    </row>
  </sheetData>
  <mergeCells count="20">
    <mergeCell ref="A1:X1"/>
    <mergeCell ref="T4:T5"/>
    <mergeCell ref="U4:W4"/>
    <mergeCell ref="X4:X5"/>
    <mergeCell ref="T3:X3"/>
    <mergeCell ref="O4:O5"/>
    <mergeCell ref="P4:R4"/>
    <mergeCell ref="S4:S5"/>
    <mergeCell ref="O3:S3"/>
    <mergeCell ref="J3:N3"/>
    <mergeCell ref="J4:J5"/>
    <mergeCell ref="K4:M4"/>
    <mergeCell ref="N4:N5"/>
    <mergeCell ref="A3:A5"/>
    <mergeCell ref="B3:C5"/>
    <mergeCell ref="D3:D5"/>
    <mergeCell ref="E4:E5"/>
    <mergeCell ref="E3:I3"/>
    <mergeCell ref="F4:H4"/>
    <mergeCell ref="I4:I5"/>
  </mergeCells>
  <printOptions horizontalCentered="1" verticalCentered="1"/>
  <pageMargins left="0.5905511811023623" right="0.5905511811023623" top="0.5905511811023623" bottom="0.5905511811023623" header="0.5118110236220472" footer="0.5118110236220472"/>
  <pageSetup firstPageNumber="107" useFirstPageNumber="1" horizontalDpi="300" verticalDpi="300" orientation="landscape" paperSize="9" r:id="rId1"/>
  <headerFooter alignWithMargins="0">
    <oddHeader>&amp;C&amp;"Times New Roman,Tučné"&amp;8&amp;UFinanční a hmotné ukazatele příspěvkových organizací zřízených městem Prostějovem pro rok 2006</oddHeader>
    <oddFooter>&amp;C&amp;8Stránka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111111311111111112">
    <tabColor indexed="14"/>
  </sheetPr>
  <dimension ref="A1:X47"/>
  <sheetViews>
    <sheetView zoomScale="120" zoomScaleNormal="120" workbookViewId="0" topLeftCell="A1">
      <selection activeCell="A1" sqref="A1:X1"/>
    </sheetView>
  </sheetViews>
  <sheetFormatPr defaultColWidth="10" defaultRowHeight="8.25"/>
  <cols>
    <col min="1" max="1" width="5.5" style="2" customWidth="1"/>
    <col min="2" max="2" width="6.5" style="0" customWidth="1"/>
    <col min="3" max="3" width="29.25" style="0" bestFit="1" customWidth="1"/>
    <col min="4" max="4" width="8.5" style="0" customWidth="1"/>
    <col min="5" max="7" width="11" style="0" customWidth="1"/>
    <col min="8" max="8" width="8.75" style="0" customWidth="1"/>
    <col min="9" max="12" width="11" style="0" customWidth="1"/>
    <col min="13" max="13" width="8.75" style="0" customWidth="1"/>
    <col min="14" max="17" width="11" style="0" customWidth="1"/>
    <col min="18" max="18" width="8.75" style="0" customWidth="1"/>
    <col min="19" max="22" width="11" style="0" customWidth="1"/>
    <col min="23" max="23" width="8.75" style="0" customWidth="1"/>
    <col min="24" max="24" width="11" style="0" customWidth="1"/>
    <col min="25" max="16384" width="6.5" style="0" customWidth="1"/>
  </cols>
  <sheetData>
    <row r="1" spans="1:24" s="49" customFormat="1" ht="15.75">
      <c r="A1" s="198" t="s">
        <v>110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3" spans="1:24" s="41" customFormat="1" ht="9.75" customHeight="1">
      <c r="A3" s="201" t="s">
        <v>94</v>
      </c>
      <c r="B3" s="204" t="s">
        <v>92</v>
      </c>
      <c r="C3" s="205"/>
      <c r="D3" s="201" t="s">
        <v>93</v>
      </c>
      <c r="E3" s="200" t="s">
        <v>79</v>
      </c>
      <c r="F3" s="200"/>
      <c r="G3" s="200"/>
      <c r="H3" s="200"/>
      <c r="I3" s="200"/>
      <c r="J3" s="200" t="s">
        <v>87</v>
      </c>
      <c r="K3" s="200"/>
      <c r="L3" s="200"/>
      <c r="M3" s="200"/>
      <c r="N3" s="200"/>
      <c r="O3" s="200" t="s">
        <v>88</v>
      </c>
      <c r="P3" s="200"/>
      <c r="Q3" s="200"/>
      <c r="R3" s="200"/>
      <c r="S3" s="200"/>
      <c r="T3" s="200" t="s">
        <v>86</v>
      </c>
      <c r="U3" s="200"/>
      <c r="V3" s="200"/>
      <c r="W3" s="200"/>
      <c r="X3" s="200"/>
    </row>
    <row r="4" spans="1:24" s="41" customFormat="1" ht="9.75" customHeight="1">
      <c r="A4" s="202"/>
      <c r="B4" s="206"/>
      <c r="C4" s="206"/>
      <c r="D4" s="202"/>
      <c r="E4" s="199" t="s">
        <v>91</v>
      </c>
      <c r="F4" s="200" t="s">
        <v>107</v>
      </c>
      <c r="G4" s="200"/>
      <c r="H4" s="200"/>
      <c r="I4" s="199" t="s">
        <v>108</v>
      </c>
      <c r="J4" s="199" t="s">
        <v>91</v>
      </c>
      <c r="K4" s="200" t="s">
        <v>107</v>
      </c>
      <c r="L4" s="200"/>
      <c r="M4" s="200"/>
      <c r="N4" s="199" t="s">
        <v>108</v>
      </c>
      <c r="O4" s="199" t="s">
        <v>91</v>
      </c>
      <c r="P4" s="200" t="s">
        <v>107</v>
      </c>
      <c r="Q4" s="200"/>
      <c r="R4" s="200"/>
      <c r="S4" s="199" t="s">
        <v>108</v>
      </c>
      <c r="T4" s="199" t="s">
        <v>91</v>
      </c>
      <c r="U4" s="200" t="s">
        <v>107</v>
      </c>
      <c r="V4" s="200"/>
      <c r="W4" s="200"/>
      <c r="X4" s="199" t="s">
        <v>108</v>
      </c>
    </row>
    <row r="5" spans="1:24" s="41" customFormat="1" ht="9.75" customHeight="1">
      <c r="A5" s="203"/>
      <c r="B5" s="207"/>
      <c r="C5" s="207"/>
      <c r="D5" s="203"/>
      <c r="E5" s="200"/>
      <c r="F5" s="40" t="s">
        <v>80</v>
      </c>
      <c r="G5" s="40" t="s">
        <v>81</v>
      </c>
      <c r="H5" s="40" t="s">
        <v>82</v>
      </c>
      <c r="I5" s="200"/>
      <c r="J5" s="200"/>
      <c r="K5" s="40" t="s">
        <v>80</v>
      </c>
      <c r="L5" s="40" t="s">
        <v>81</v>
      </c>
      <c r="M5" s="40" t="s">
        <v>82</v>
      </c>
      <c r="N5" s="200"/>
      <c r="O5" s="200"/>
      <c r="P5" s="40" t="s">
        <v>80</v>
      </c>
      <c r="Q5" s="40" t="s">
        <v>81</v>
      </c>
      <c r="R5" s="40" t="s">
        <v>82</v>
      </c>
      <c r="S5" s="200"/>
      <c r="T5" s="200"/>
      <c r="U5" s="40" t="s">
        <v>80</v>
      </c>
      <c r="V5" s="40" t="s">
        <v>81</v>
      </c>
      <c r="W5" s="40" t="s">
        <v>82</v>
      </c>
      <c r="X5" s="200"/>
    </row>
    <row r="6" spans="1:24" s="19" customFormat="1" ht="9.75" customHeight="1">
      <c r="A6" s="11" t="s">
        <v>0</v>
      </c>
      <c r="B6" s="12" t="s">
        <v>1</v>
      </c>
      <c r="C6" s="12"/>
      <c r="D6" s="11" t="s">
        <v>2</v>
      </c>
      <c r="E6" s="65">
        <f>SUM(E7,E10)</f>
        <v>9962.307</v>
      </c>
      <c r="F6" s="66">
        <f>SUM(F7,F10)</f>
        <v>10300.407000000001</v>
      </c>
      <c r="G6" s="66">
        <f>SUM(G7,G10)</f>
        <v>10311.977</v>
      </c>
      <c r="H6" s="16">
        <f aca="true" t="shared" si="0" ref="H6:H47">G6/F6*100</f>
        <v>100.11232565858805</v>
      </c>
      <c r="I6" s="77">
        <f>SUM(I7,I10)</f>
        <v>9143.458</v>
      </c>
      <c r="J6" s="106">
        <f>SUM(J7,J10)</f>
        <v>7991.789</v>
      </c>
      <c r="K6" s="107">
        <f>SUM(K7,K10)</f>
        <v>8329.889</v>
      </c>
      <c r="L6" s="66">
        <f>SUM(L7,L10)</f>
        <v>8341.458999999999</v>
      </c>
      <c r="M6" s="16">
        <f aca="true" t="shared" si="1" ref="M6:M44">L6/K6*100</f>
        <v>100.13889740907712</v>
      </c>
      <c r="N6" s="66">
        <f>SUM(N7,N10)</f>
        <v>7183.583</v>
      </c>
      <c r="O6" s="65">
        <f>SUM(O7,O10)</f>
        <v>1970.518</v>
      </c>
      <c r="P6" s="66">
        <f>SUM(P7,P10)</f>
        <v>1970.518</v>
      </c>
      <c r="Q6" s="66">
        <f>SUM(Q7,Q10)</f>
        <v>1970.518</v>
      </c>
      <c r="R6" s="16">
        <f aca="true" t="shared" si="2" ref="R6:R44">Q6/P6*100</f>
        <v>100</v>
      </c>
      <c r="S6" s="66">
        <f>SUM(S7,S10)</f>
        <v>1959.875</v>
      </c>
      <c r="T6" s="65">
        <f>SUM(T7,T10)</f>
        <v>0</v>
      </c>
      <c r="U6" s="66">
        <f>SUM(U7,U10)</f>
        <v>0</v>
      </c>
      <c r="V6" s="66">
        <f>SUM(V7,V10)</f>
        <v>0</v>
      </c>
      <c r="W6" s="16" t="e">
        <f aca="true" t="shared" si="3" ref="W6:W44">V6/U6*100</f>
        <v>#DIV/0!</v>
      </c>
      <c r="X6" s="77">
        <f>SUM(X7,X10)</f>
        <v>0</v>
      </c>
    </row>
    <row r="7" spans="1:24" s="19" customFormat="1" ht="9.75" customHeight="1">
      <c r="A7" s="11" t="s">
        <v>3</v>
      </c>
      <c r="B7" s="12" t="s">
        <v>76</v>
      </c>
      <c r="C7" s="12"/>
      <c r="D7" s="11" t="s">
        <v>2</v>
      </c>
      <c r="E7" s="65">
        <f>SUM(E8,E9)</f>
        <v>680</v>
      </c>
      <c r="F7" s="66">
        <f>SUM(F8,F9)</f>
        <v>844.1</v>
      </c>
      <c r="G7" s="66">
        <f>SUM(G8,G9)</f>
        <v>855.6700000000001</v>
      </c>
      <c r="H7" s="16">
        <f t="shared" si="0"/>
        <v>101.37069067646014</v>
      </c>
      <c r="I7" s="77">
        <f>SUM(I8,I9)</f>
        <v>706.1329999999999</v>
      </c>
      <c r="J7" s="102">
        <f>SUM(J8,J9)</f>
        <v>680</v>
      </c>
      <c r="K7" s="123">
        <f>SUM(K8,K9)</f>
        <v>844.1</v>
      </c>
      <c r="L7" s="66">
        <f>SUM(L8,L9)</f>
        <v>855.6700000000001</v>
      </c>
      <c r="M7" s="16">
        <f t="shared" si="1"/>
        <v>101.37069067646014</v>
      </c>
      <c r="N7" s="66">
        <f>SUM(N8,N9)</f>
        <v>706.1329999999999</v>
      </c>
      <c r="O7" s="65">
        <f>SUM(O8,O9)</f>
        <v>0</v>
      </c>
      <c r="P7" s="66">
        <f>SUM(P8,P9)</f>
        <v>0</v>
      </c>
      <c r="Q7" s="66">
        <f>SUM(Q8,Q9)</f>
        <v>0</v>
      </c>
      <c r="R7" s="16" t="e">
        <f t="shared" si="2"/>
        <v>#DIV/0!</v>
      </c>
      <c r="S7" s="66">
        <f>SUM(S8,S9)</f>
        <v>0</v>
      </c>
      <c r="T7" s="65">
        <f>SUM(T8,T9)</f>
        <v>0</v>
      </c>
      <c r="U7" s="66">
        <f>SUM(U8,U9)</f>
        <v>0</v>
      </c>
      <c r="V7" s="66">
        <f>SUM(V8,V9)</f>
        <v>0</v>
      </c>
      <c r="W7" s="16" t="e">
        <f t="shared" si="3"/>
        <v>#DIV/0!</v>
      </c>
      <c r="X7" s="77">
        <f>SUM(X8,X9)</f>
        <v>0</v>
      </c>
    </row>
    <row r="8" spans="1:24" ht="9.75" customHeight="1">
      <c r="A8" s="21" t="s">
        <v>64</v>
      </c>
      <c r="B8" s="4" t="s">
        <v>5</v>
      </c>
      <c r="C8" s="4"/>
      <c r="D8" s="21" t="s">
        <v>2</v>
      </c>
      <c r="E8" s="83">
        <f aca="true" t="shared" si="4" ref="E8:G11">SUM(J8,O8)</f>
        <v>680</v>
      </c>
      <c r="F8" s="84">
        <f t="shared" si="4"/>
        <v>650</v>
      </c>
      <c r="G8" s="84">
        <f t="shared" si="4"/>
        <v>661.062</v>
      </c>
      <c r="H8" s="10">
        <f t="shared" si="0"/>
        <v>101.70184615384616</v>
      </c>
      <c r="I8" s="91">
        <f>SUM(N8,S8)</f>
        <v>695.939</v>
      </c>
      <c r="J8" s="122">
        <v>680</v>
      </c>
      <c r="K8" s="124">
        <v>650</v>
      </c>
      <c r="L8" s="84">
        <v>661.062</v>
      </c>
      <c r="M8" s="10">
        <f t="shared" si="1"/>
        <v>101.70184615384616</v>
      </c>
      <c r="N8" s="84">
        <v>695.939</v>
      </c>
      <c r="O8" s="83"/>
      <c r="P8" s="84"/>
      <c r="Q8" s="84"/>
      <c r="R8" s="10" t="e">
        <f t="shared" si="2"/>
        <v>#DIV/0!</v>
      </c>
      <c r="S8" s="84"/>
      <c r="T8" s="83"/>
      <c r="U8" s="84"/>
      <c r="V8" s="84"/>
      <c r="W8" s="10" t="e">
        <f t="shared" si="3"/>
        <v>#DIV/0!</v>
      </c>
      <c r="X8" s="91"/>
    </row>
    <row r="9" spans="1:24" ht="9.75" customHeight="1">
      <c r="A9" s="22" t="s">
        <v>65</v>
      </c>
      <c r="B9" s="13" t="s">
        <v>7</v>
      </c>
      <c r="C9" s="13"/>
      <c r="D9" s="22" t="s">
        <v>2</v>
      </c>
      <c r="E9" s="85">
        <f t="shared" si="4"/>
        <v>0</v>
      </c>
      <c r="F9" s="86">
        <f t="shared" si="4"/>
        <v>194.1</v>
      </c>
      <c r="G9" s="86">
        <f t="shared" si="4"/>
        <v>194.608</v>
      </c>
      <c r="H9" s="6">
        <f t="shared" si="0"/>
        <v>100.26172076249355</v>
      </c>
      <c r="I9" s="92">
        <f>SUM(N9,S9)</f>
        <v>10.194</v>
      </c>
      <c r="J9" s="108"/>
      <c r="K9" s="109">
        <v>194.1</v>
      </c>
      <c r="L9" s="86">
        <v>194.608</v>
      </c>
      <c r="M9" s="6">
        <f t="shared" si="1"/>
        <v>100.26172076249355</v>
      </c>
      <c r="N9" s="86">
        <v>10.194</v>
      </c>
      <c r="O9" s="85"/>
      <c r="P9" s="86"/>
      <c r="Q9" s="86"/>
      <c r="R9" s="6" t="e">
        <f t="shared" si="2"/>
        <v>#DIV/0!</v>
      </c>
      <c r="S9" s="86"/>
      <c r="T9" s="85"/>
      <c r="U9" s="86"/>
      <c r="V9" s="86"/>
      <c r="W9" s="6" t="e">
        <f t="shared" si="3"/>
        <v>#DIV/0!</v>
      </c>
      <c r="X9" s="92"/>
    </row>
    <row r="10" spans="1:24" s="9" customFormat="1" ht="9.75" customHeight="1">
      <c r="A10" s="11" t="s">
        <v>4</v>
      </c>
      <c r="B10" s="18" t="s">
        <v>9</v>
      </c>
      <c r="C10" s="17"/>
      <c r="D10" s="11" t="s">
        <v>2</v>
      </c>
      <c r="E10" s="65">
        <f t="shared" si="4"/>
        <v>9282.307</v>
      </c>
      <c r="F10" s="66">
        <f t="shared" si="4"/>
        <v>9456.307</v>
      </c>
      <c r="G10" s="66">
        <f t="shared" si="4"/>
        <v>9456.307</v>
      </c>
      <c r="H10" s="16">
        <f t="shared" si="0"/>
        <v>100</v>
      </c>
      <c r="I10" s="77">
        <f>SUM(N10,S10)</f>
        <v>8437.325</v>
      </c>
      <c r="J10" s="110">
        <v>7311.789</v>
      </c>
      <c r="K10" s="111">
        <v>7485.789</v>
      </c>
      <c r="L10" s="66">
        <v>7485.789</v>
      </c>
      <c r="M10" s="16">
        <f t="shared" si="1"/>
        <v>100</v>
      </c>
      <c r="N10" s="66">
        <v>6477.45</v>
      </c>
      <c r="O10" s="65">
        <v>1970.518</v>
      </c>
      <c r="P10" s="66">
        <v>1970.518</v>
      </c>
      <c r="Q10" s="66">
        <v>1970.518</v>
      </c>
      <c r="R10" s="16">
        <f t="shared" si="2"/>
        <v>100</v>
      </c>
      <c r="S10" s="66">
        <v>1959.875</v>
      </c>
      <c r="T10" s="65"/>
      <c r="U10" s="66"/>
      <c r="V10" s="66"/>
      <c r="W10" s="16" t="e">
        <f t="shared" si="3"/>
        <v>#DIV/0!</v>
      </c>
      <c r="X10" s="77"/>
    </row>
    <row r="11" spans="1:24" s="9" customFormat="1" ht="9.75" customHeight="1">
      <c r="A11" s="11" t="s">
        <v>6</v>
      </c>
      <c r="B11" s="18" t="s">
        <v>11</v>
      </c>
      <c r="C11" s="17"/>
      <c r="D11" s="11" t="s">
        <v>2</v>
      </c>
      <c r="E11" s="65">
        <f t="shared" si="4"/>
        <v>0</v>
      </c>
      <c r="F11" s="66">
        <f t="shared" si="4"/>
        <v>0</v>
      </c>
      <c r="G11" s="66">
        <f t="shared" si="4"/>
        <v>0</v>
      </c>
      <c r="H11" s="16" t="e">
        <f t="shared" si="0"/>
        <v>#DIV/0!</v>
      </c>
      <c r="I11" s="77">
        <f>SUM(N11,S11)</f>
        <v>0</v>
      </c>
      <c r="J11" s="112"/>
      <c r="K11" s="113"/>
      <c r="L11" s="66"/>
      <c r="M11" s="16" t="e">
        <f t="shared" si="1"/>
        <v>#DIV/0!</v>
      </c>
      <c r="N11" s="66"/>
      <c r="O11" s="65"/>
      <c r="P11" s="66"/>
      <c r="Q11" s="66"/>
      <c r="R11" s="16" t="e">
        <f t="shared" si="2"/>
        <v>#DIV/0!</v>
      </c>
      <c r="S11" s="66"/>
      <c r="T11" s="65"/>
      <c r="U11" s="66"/>
      <c r="V11" s="66"/>
      <c r="W11" s="16" t="e">
        <f t="shared" si="3"/>
        <v>#DIV/0!</v>
      </c>
      <c r="X11" s="77"/>
    </row>
    <row r="12" spans="1:24" s="9" customFormat="1" ht="9.75" customHeight="1">
      <c r="A12" s="11" t="s">
        <v>8</v>
      </c>
      <c r="B12" s="18" t="s">
        <v>13</v>
      </c>
      <c r="C12" s="17"/>
      <c r="D12" s="11" t="s">
        <v>2</v>
      </c>
      <c r="E12" s="65">
        <f>SUM(E13,E17,E23,E27,E31,E32,E36,E37,E38,E39,E40,E43)</f>
        <v>9962.307</v>
      </c>
      <c r="F12" s="66">
        <f>SUM(F13,F17,F23,F27,F31,F32,F36,F37,F38,F39,F40,F43)</f>
        <v>10300.407</v>
      </c>
      <c r="G12" s="66">
        <f>SUM(G13,G17,G23,G27,G31,G32,G36,G37,G38,G39,G40,G43)</f>
        <v>10191.267999999998</v>
      </c>
      <c r="H12" s="16">
        <f t="shared" si="0"/>
        <v>98.94043992630581</v>
      </c>
      <c r="I12" s="77">
        <f>SUM(I13,I17,I23,I27,I31,I32,I36,I37,I38,I39,I40,I43)</f>
        <v>9050.592</v>
      </c>
      <c r="J12" s="106">
        <f>SUM(J13,J17,J23,J27,J31,J32,J36,J37,J38,J39,J40,J43)</f>
        <v>7991.789</v>
      </c>
      <c r="K12" s="107">
        <f>SUM(K13,K17,K23,K27,K31,K32,K36,K37,K38,K39,K40,K43)</f>
        <v>8329.889</v>
      </c>
      <c r="L12" s="66">
        <f>SUM(L13,L17,L23,L27,L31,L32,L36,L37,L38,L39,L40,L43)</f>
        <v>8220.75</v>
      </c>
      <c r="M12" s="16">
        <f t="shared" si="1"/>
        <v>98.68979046419467</v>
      </c>
      <c r="N12" s="66">
        <f>SUM(N13,N17,N23,N27,N31,N32,N36,N37,N38,N39,N40,N43)</f>
        <v>7090.717</v>
      </c>
      <c r="O12" s="65">
        <f>SUM(O13,O17,O23,O27,O31,O32,O36,O37,O38,O39,O40,O43)</f>
        <v>1970.518</v>
      </c>
      <c r="P12" s="66">
        <f>SUM(P13,P17,P23,P27,P31,P32,P36,P37,P38,P39,P40,P43)</f>
        <v>1970.518</v>
      </c>
      <c r="Q12" s="66">
        <f>SUM(Q13,Q17,Q23,Q27,Q31,Q32,Q36,Q37,Q38,Q39,Q40,Q43)</f>
        <v>1970.518</v>
      </c>
      <c r="R12" s="16">
        <f t="shared" si="2"/>
        <v>100</v>
      </c>
      <c r="S12" s="66">
        <f>SUM(S13,S17,S23,S27,S31,S32,S36,S37,S38,S39,S40,S43)</f>
        <v>1959.875</v>
      </c>
      <c r="T12" s="65">
        <f>SUM(T13,T17,T23,T27,T31,T32,T36,T37,T38,T39,T40,T43)</f>
        <v>0</v>
      </c>
      <c r="U12" s="66">
        <f>SUM(U13,U17,U23,U27,U31,U32,U36,U37,U38,U39,U40,U43)</f>
        <v>0</v>
      </c>
      <c r="V12" s="66">
        <f>SUM(V13,V17,V23,V27,V31,V32,V36,V37,V38,V39,V40,V43)</f>
        <v>0</v>
      </c>
      <c r="W12" s="16" t="e">
        <f t="shared" si="3"/>
        <v>#DIV/0!</v>
      </c>
      <c r="X12" s="77">
        <f>SUM(X13,X17,X23,X27,X31,X32,X36,X37,X38,X39,X40,X43)</f>
        <v>0</v>
      </c>
    </row>
    <row r="13" spans="1:24" s="9" customFormat="1" ht="9.75" customHeight="1">
      <c r="A13" s="15" t="s">
        <v>10</v>
      </c>
      <c r="B13" s="20" t="s">
        <v>33</v>
      </c>
      <c r="C13" s="25"/>
      <c r="D13" s="15" t="s">
        <v>2</v>
      </c>
      <c r="E13" s="71">
        <f>SUM(E14:E16)</f>
        <v>2038.307</v>
      </c>
      <c r="F13" s="72">
        <f>SUM(F14:F16)</f>
        <v>2102.107</v>
      </c>
      <c r="G13" s="72">
        <f>SUM(G14:G16)</f>
        <v>2081.6679999999997</v>
      </c>
      <c r="H13" s="8">
        <f t="shared" si="0"/>
        <v>99.02768983691124</v>
      </c>
      <c r="I13" s="80">
        <f>SUM(I14:I16)</f>
        <v>1541.957</v>
      </c>
      <c r="J13" s="114">
        <f>SUM(J14:J16)</f>
        <v>1336.789</v>
      </c>
      <c r="K13" s="115">
        <f>SUM(K14:K16)</f>
        <v>1402.789</v>
      </c>
      <c r="L13" s="72">
        <f>SUM(L14:L16)</f>
        <v>1382.469</v>
      </c>
      <c r="M13" s="8">
        <f t="shared" si="1"/>
        <v>98.5514571328974</v>
      </c>
      <c r="N13" s="72">
        <f>SUM(N14:N16)</f>
        <v>788.633</v>
      </c>
      <c r="O13" s="71">
        <f>SUM(O14:O16)</f>
        <v>701.518</v>
      </c>
      <c r="P13" s="72">
        <f>SUM(P14:P16)</f>
        <v>699.318</v>
      </c>
      <c r="Q13" s="72">
        <f>SUM(Q14:Q16)</f>
        <v>699.199</v>
      </c>
      <c r="R13" s="8">
        <f t="shared" si="2"/>
        <v>99.98298342099015</v>
      </c>
      <c r="S13" s="72">
        <f>SUM(S14:S16)</f>
        <v>753.324</v>
      </c>
      <c r="T13" s="71">
        <f>SUM(T14:T16)</f>
        <v>0</v>
      </c>
      <c r="U13" s="72">
        <f>SUM(U14:U16)</f>
        <v>0</v>
      </c>
      <c r="V13" s="72">
        <f>SUM(V14:V16)</f>
        <v>0</v>
      </c>
      <c r="W13" s="8" t="e">
        <f t="shared" si="3"/>
        <v>#DIV/0!</v>
      </c>
      <c r="X13" s="80">
        <f>SUM(X14:X16)</f>
        <v>0</v>
      </c>
    </row>
    <row r="14" spans="1:24" ht="9.75" customHeight="1">
      <c r="A14" s="21" t="s">
        <v>66</v>
      </c>
      <c r="B14" s="4" t="s">
        <v>34</v>
      </c>
      <c r="C14" s="4" t="s">
        <v>35</v>
      </c>
      <c r="D14" s="21" t="s">
        <v>2</v>
      </c>
      <c r="E14" s="83">
        <f aca="true" t="shared" si="5" ref="E14:G16">SUM(J14,O14)</f>
        <v>493</v>
      </c>
      <c r="F14" s="84">
        <f t="shared" si="5"/>
        <v>398</v>
      </c>
      <c r="G14" s="84">
        <f t="shared" si="5"/>
        <v>396.235</v>
      </c>
      <c r="H14" s="10">
        <f t="shared" si="0"/>
        <v>99.55653266331659</v>
      </c>
      <c r="I14" s="91">
        <f>SUM(N14,S14)</f>
        <v>150.526</v>
      </c>
      <c r="J14" s="108">
        <v>493</v>
      </c>
      <c r="K14" s="109">
        <v>398</v>
      </c>
      <c r="L14" s="84">
        <v>396.235</v>
      </c>
      <c r="M14" s="10">
        <f t="shared" si="1"/>
        <v>99.55653266331659</v>
      </c>
      <c r="N14" s="84">
        <v>143.365</v>
      </c>
      <c r="O14" s="83"/>
      <c r="P14" s="84"/>
      <c r="Q14" s="84"/>
      <c r="R14" s="10" t="e">
        <f t="shared" si="2"/>
        <v>#DIV/0!</v>
      </c>
      <c r="S14" s="84">
        <v>7.161</v>
      </c>
      <c r="T14" s="83"/>
      <c r="U14" s="84"/>
      <c r="V14" s="84"/>
      <c r="W14" s="10" t="e">
        <f t="shared" si="3"/>
        <v>#DIV/0!</v>
      </c>
      <c r="X14" s="91"/>
    </row>
    <row r="15" spans="1:24" ht="9.75" customHeight="1">
      <c r="A15" s="23" t="s">
        <v>67</v>
      </c>
      <c r="B15" s="5"/>
      <c r="C15" s="5" t="s">
        <v>38</v>
      </c>
      <c r="D15" s="23" t="s">
        <v>2</v>
      </c>
      <c r="E15" s="87">
        <f t="shared" si="5"/>
        <v>20</v>
      </c>
      <c r="F15" s="88">
        <f t="shared" si="5"/>
        <v>115</v>
      </c>
      <c r="G15" s="88">
        <f t="shared" si="5"/>
        <v>110.313</v>
      </c>
      <c r="H15" s="3">
        <f t="shared" si="0"/>
        <v>95.92434782608696</v>
      </c>
      <c r="I15" s="93">
        <f>SUM(N15,S15)</f>
        <v>9.995</v>
      </c>
      <c r="J15" s="108">
        <v>20</v>
      </c>
      <c r="K15" s="109">
        <v>115</v>
      </c>
      <c r="L15" s="88">
        <v>110.313</v>
      </c>
      <c r="M15" s="3">
        <f t="shared" si="1"/>
        <v>95.92434782608696</v>
      </c>
      <c r="N15" s="88">
        <v>9.995</v>
      </c>
      <c r="O15" s="87"/>
      <c r="P15" s="88"/>
      <c r="Q15" s="88"/>
      <c r="R15" s="3" t="e">
        <f t="shared" si="2"/>
        <v>#DIV/0!</v>
      </c>
      <c r="S15" s="88"/>
      <c r="T15" s="87"/>
      <c r="U15" s="88"/>
      <c r="V15" s="88"/>
      <c r="W15" s="3" t="e">
        <f t="shared" si="3"/>
        <v>#DIV/0!</v>
      </c>
      <c r="X15" s="93"/>
    </row>
    <row r="16" spans="1:24" ht="9.75" customHeight="1">
      <c r="A16" s="24" t="s">
        <v>68</v>
      </c>
      <c r="B16" s="14"/>
      <c r="C16" s="14" t="s">
        <v>39</v>
      </c>
      <c r="D16" s="24" t="s">
        <v>2</v>
      </c>
      <c r="E16" s="89">
        <f t="shared" si="5"/>
        <v>1525.307</v>
      </c>
      <c r="F16" s="90">
        <f t="shared" si="5"/>
        <v>1589.107</v>
      </c>
      <c r="G16" s="90">
        <f t="shared" si="5"/>
        <v>1575.12</v>
      </c>
      <c r="H16" s="7">
        <f t="shared" si="0"/>
        <v>99.11982012539117</v>
      </c>
      <c r="I16" s="94">
        <f>SUM(N16,S16)</f>
        <v>1381.4360000000001</v>
      </c>
      <c r="J16" s="116">
        <v>823.789</v>
      </c>
      <c r="K16" s="117">
        <v>889.789</v>
      </c>
      <c r="L16" s="90">
        <v>875.921</v>
      </c>
      <c r="M16" s="7">
        <f t="shared" si="1"/>
        <v>98.44142824871965</v>
      </c>
      <c r="N16" s="90">
        <v>635.273</v>
      </c>
      <c r="O16" s="89">
        <v>701.518</v>
      </c>
      <c r="P16" s="90">
        <v>699.318</v>
      </c>
      <c r="Q16" s="90">
        <v>699.199</v>
      </c>
      <c r="R16" s="7">
        <f t="shared" si="2"/>
        <v>99.98298342099015</v>
      </c>
      <c r="S16" s="90">
        <v>746.163</v>
      </c>
      <c r="T16" s="89"/>
      <c r="U16" s="90"/>
      <c r="V16" s="90"/>
      <c r="W16" s="7" t="e">
        <f t="shared" si="3"/>
        <v>#DIV/0!</v>
      </c>
      <c r="X16" s="94"/>
    </row>
    <row r="17" spans="1:24" s="9" customFormat="1" ht="9.75" customHeight="1">
      <c r="A17" s="15" t="s">
        <v>12</v>
      </c>
      <c r="B17" s="26" t="s">
        <v>49</v>
      </c>
      <c r="C17" s="26"/>
      <c r="D17" s="15" t="s">
        <v>2</v>
      </c>
      <c r="E17" s="71">
        <f>SUM(E18:E22)</f>
        <v>185</v>
      </c>
      <c r="F17" s="72">
        <f>SUM(F18:F22)</f>
        <v>257.20000000000005</v>
      </c>
      <c r="G17" s="72">
        <f>SUM(G18:G22)</f>
        <v>255.768</v>
      </c>
      <c r="H17" s="8">
        <f t="shared" si="0"/>
        <v>99.44323483670294</v>
      </c>
      <c r="I17" s="80">
        <f>SUM(I18:I22)</f>
        <v>140.43800000000002</v>
      </c>
      <c r="J17" s="114">
        <f>SUM(J18:J22)</f>
        <v>180</v>
      </c>
      <c r="K17" s="115">
        <f>SUM(K18:K22)</f>
        <v>252.2</v>
      </c>
      <c r="L17" s="72">
        <f>SUM(L18:L22)</f>
        <v>251.514</v>
      </c>
      <c r="M17" s="8">
        <f t="shared" si="1"/>
        <v>99.72799365582871</v>
      </c>
      <c r="N17" s="72">
        <f>SUM(N18:N22)</f>
        <v>135.849</v>
      </c>
      <c r="O17" s="71">
        <f>SUM(O18:O22)</f>
        <v>5</v>
      </c>
      <c r="P17" s="72">
        <f>SUM(P18:P22)</f>
        <v>5</v>
      </c>
      <c r="Q17" s="72">
        <f>SUM(Q18:Q22)</f>
        <v>4.254</v>
      </c>
      <c r="R17" s="8">
        <f t="shared" si="2"/>
        <v>85.07999999999998</v>
      </c>
      <c r="S17" s="72">
        <f>SUM(S18:S22)</f>
        <v>4.589</v>
      </c>
      <c r="T17" s="71">
        <f>SUM(T18:T22)</f>
        <v>0</v>
      </c>
      <c r="U17" s="72">
        <f>SUM(U18:U22)</f>
        <v>0</v>
      </c>
      <c r="V17" s="72">
        <f>SUM(V18:V22)</f>
        <v>0</v>
      </c>
      <c r="W17" s="8" t="e">
        <f t="shared" si="3"/>
        <v>#DIV/0!</v>
      </c>
      <c r="X17" s="80">
        <f>SUM(X18:X22)</f>
        <v>0</v>
      </c>
    </row>
    <row r="18" spans="1:24" ht="9.75" customHeight="1">
      <c r="A18" s="23" t="s">
        <v>69</v>
      </c>
      <c r="B18" s="5" t="s">
        <v>34</v>
      </c>
      <c r="C18" s="5" t="s">
        <v>44</v>
      </c>
      <c r="D18" s="23" t="s">
        <v>2</v>
      </c>
      <c r="E18" s="87">
        <f aca="true" t="shared" si="6" ref="E18:G22">SUM(J18,O18)</f>
        <v>150.8</v>
      </c>
      <c r="F18" s="88">
        <f t="shared" si="6"/>
        <v>150.8</v>
      </c>
      <c r="G18" s="88">
        <f t="shared" si="6"/>
        <v>149.993</v>
      </c>
      <c r="H18" s="3">
        <f t="shared" si="0"/>
        <v>99.46485411140583</v>
      </c>
      <c r="I18" s="93">
        <f>SUM(N18,S18)</f>
        <v>124.021</v>
      </c>
      <c r="J18" s="108">
        <v>148</v>
      </c>
      <c r="K18" s="109">
        <v>148</v>
      </c>
      <c r="L18" s="88">
        <v>147.714</v>
      </c>
      <c r="M18" s="3">
        <f t="shared" si="1"/>
        <v>99.80675675675676</v>
      </c>
      <c r="N18" s="88">
        <v>121.292</v>
      </c>
      <c r="O18" s="87">
        <v>2.8</v>
      </c>
      <c r="P18" s="88">
        <v>2.8</v>
      </c>
      <c r="Q18" s="88">
        <v>2.279</v>
      </c>
      <c r="R18" s="3">
        <f t="shared" si="2"/>
        <v>81.39285714285714</v>
      </c>
      <c r="S18" s="88">
        <v>2.729</v>
      </c>
      <c r="T18" s="87"/>
      <c r="U18" s="88"/>
      <c r="V18" s="88"/>
      <c r="W18" s="3" t="e">
        <f t="shared" si="3"/>
        <v>#DIV/0!</v>
      </c>
      <c r="X18" s="93"/>
    </row>
    <row r="19" spans="1:24" ht="9.75" customHeight="1">
      <c r="A19" s="23" t="s">
        <v>70</v>
      </c>
      <c r="B19" s="5"/>
      <c r="C19" s="5" t="s">
        <v>45</v>
      </c>
      <c r="D19" s="23" t="s">
        <v>2</v>
      </c>
      <c r="E19" s="87">
        <f t="shared" si="6"/>
        <v>8.2</v>
      </c>
      <c r="F19" s="88">
        <f t="shared" si="6"/>
        <v>10.399999999999999</v>
      </c>
      <c r="G19" s="88">
        <f t="shared" si="6"/>
        <v>10.321</v>
      </c>
      <c r="H19" s="3">
        <f t="shared" si="0"/>
        <v>99.24038461538463</v>
      </c>
      <c r="I19" s="93">
        <f>SUM(N19,S19)</f>
        <v>13.487</v>
      </c>
      <c r="J19" s="108">
        <v>8</v>
      </c>
      <c r="K19" s="109">
        <v>10.2</v>
      </c>
      <c r="L19" s="88">
        <v>10.133</v>
      </c>
      <c r="M19" s="3">
        <f t="shared" si="1"/>
        <v>99.34313725490196</v>
      </c>
      <c r="N19" s="88">
        <v>13.301</v>
      </c>
      <c r="O19" s="87">
        <v>0.2</v>
      </c>
      <c r="P19" s="88">
        <v>0.2</v>
      </c>
      <c r="Q19" s="88">
        <v>0.188</v>
      </c>
      <c r="R19" s="3">
        <f t="shared" si="2"/>
        <v>94</v>
      </c>
      <c r="S19" s="88">
        <v>0.186</v>
      </c>
      <c r="T19" s="87"/>
      <c r="U19" s="88"/>
      <c r="V19" s="88"/>
      <c r="W19" s="3" t="e">
        <f t="shared" si="3"/>
        <v>#DIV/0!</v>
      </c>
      <c r="X19" s="93"/>
    </row>
    <row r="20" spans="1:24" ht="9.75" customHeight="1">
      <c r="A20" s="23" t="s">
        <v>71</v>
      </c>
      <c r="B20" s="5"/>
      <c r="C20" s="5" t="s">
        <v>46</v>
      </c>
      <c r="D20" s="23" t="s">
        <v>2</v>
      </c>
      <c r="E20" s="87">
        <f t="shared" si="6"/>
        <v>26</v>
      </c>
      <c r="F20" s="88">
        <f t="shared" si="6"/>
        <v>96</v>
      </c>
      <c r="G20" s="88">
        <f t="shared" si="6"/>
        <v>95.45400000000001</v>
      </c>
      <c r="H20" s="3">
        <f t="shared" si="0"/>
        <v>99.43125</v>
      </c>
      <c r="I20" s="93">
        <f>SUM(N20,S20)</f>
        <v>2.9299999999999997</v>
      </c>
      <c r="J20" s="108">
        <v>24</v>
      </c>
      <c r="K20" s="109">
        <v>94</v>
      </c>
      <c r="L20" s="88">
        <v>93.667</v>
      </c>
      <c r="M20" s="3">
        <f t="shared" si="1"/>
        <v>99.64574468085107</v>
      </c>
      <c r="N20" s="88">
        <v>1.256</v>
      </c>
      <c r="O20" s="87">
        <v>2</v>
      </c>
      <c r="P20" s="88">
        <v>2</v>
      </c>
      <c r="Q20" s="88">
        <v>1.787</v>
      </c>
      <c r="R20" s="3">
        <f t="shared" si="2"/>
        <v>89.35</v>
      </c>
      <c r="S20" s="88">
        <v>1.674</v>
      </c>
      <c r="T20" s="87"/>
      <c r="U20" s="88"/>
      <c r="V20" s="88"/>
      <c r="W20" s="3" t="e">
        <f t="shared" si="3"/>
        <v>#DIV/0!</v>
      </c>
      <c r="X20" s="93"/>
    </row>
    <row r="21" spans="1:24" ht="9.75" customHeight="1">
      <c r="A21" s="23" t="s">
        <v>72</v>
      </c>
      <c r="B21" s="5"/>
      <c r="C21" s="5" t="s">
        <v>47</v>
      </c>
      <c r="D21" s="23" t="s">
        <v>2</v>
      </c>
      <c r="E21" s="87">
        <f t="shared" si="6"/>
        <v>0</v>
      </c>
      <c r="F21" s="88">
        <f t="shared" si="6"/>
        <v>0</v>
      </c>
      <c r="G21" s="88">
        <f t="shared" si="6"/>
        <v>0</v>
      </c>
      <c r="H21" s="3" t="e">
        <f t="shared" si="0"/>
        <v>#DIV/0!</v>
      </c>
      <c r="I21" s="93">
        <f>SUM(N21,S21)</f>
        <v>0</v>
      </c>
      <c r="J21" s="108"/>
      <c r="K21" s="109"/>
      <c r="L21" s="88"/>
      <c r="M21" s="3" t="e">
        <f t="shared" si="1"/>
        <v>#DIV/0!</v>
      </c>
      <c r="N21" s="88"/>
      <c r="O21" s="87"/>
      <c r="P21" s="88"/>
      <c r="Q21" s="88"/>
      <c r="R21" s="3" t="e">
        <f t="shared" si="2"/>
        <v>#DIV/0!</v>
      </c>
      <c r="S21" s="88"/>
      <c r="T21" s="87"/>
      <c r="U21" s="88"/>
      <c r="V21" s="88"/>
      <c r="W21" s="3" t="e">
        <f t="shared" si="3"/>
        <v>#DIV/0!</v>
      </c>
      <c r="X21" s="93"/>
    </row>
    <row r="22" spans="1:24" ht="9.75" customHeight="1">
      <c r="A22" s="24" t="s">
        <v>73</v>
      </c>
      <c r="B22" s="14"/>
      <c r="C22" s="14" t="s">
        <v>39</v>
      </c>
      <c r="D22" s="24" t="s">
        <v>2</v>
      </c>
      <c r="E22" s="89">
        <f t="shared" si="6"/>
        <v>0</v>
      </c>
      <c r="F22" s="90">
        <f t="shared" si="6"/>
        <v>0</v>
      </c>
      <c r="G22" s="90">
        <f t="shared" si="6"/>
        <v>0</v>
      </c>
      <c r="H22" s="7" t="e">
        <f t="shared" si="0"/>
        <v>#DIV/0!</v>
      </c>
      <c r="I22" s="94">
        <f>SUM(N22,S22)</f>
        <v>0</v>
      </c>
      <c r="J22" s="118"/>
      <c r="K22" s="119"/>
      <c r="L22" s="90"/>
      <c r="M22" s="7" t="e">
        <f t="shared" si="1"/>
        <v>#DIV/0!</v>
      </c>
      <c r="N22" s="90"/>
      <c r="O22" s="89"/>
      <c r="P22" s="90"/>
      <c r="Q22" s="90"/>
      <c r="R22" s="7" t="e">
        <f t="shared" si="2"/>
        <v>#DIV/0!</v>
      </c>
      <c r="S22" s="90"/>
      <c r="T22" s="89"/>
      <c r="U22" s="90"/>
      <c r="V22" s="90"/>
      <c r="W22" s="7" t="e">
        <f t="shared" si="3"/>
        <v>#DIV/0!</v>
      </c>
      <c r="X22" s="94"/>
    </row>
    <row r="23" spans="1:24" s="9" customFormat="1" ht="9.75" customHeight="1">
      <c r="A23" s="15" t="s">
        <v>14</v>
      </c>
      <c r="B23" s="26" t="s">
        <v>50</v>
      </c>
      <c r="C23" s="26"/>
      <c r="D23" s="15" t="s">
        <v>2</v>
      </c>
      <c r="E23" s="71">
        <f>SUM(E24:E26)</f>
        <v>0</v>
      </c>
      <c r="F23" s="72">
        <f>SUM(F24:F26)</f>
        <v>0</v>
      </c>
      <c r="G23" s="72">
        <f>SUM(G24:G26)</f>
        <v>0</v>
      </c>
      <c r="H23" s="8" t="e">
        <f t="shared" si="0"/>
        <v>#DIV/0!</v>
      </c>
      <c r="I23" s="80">
        <f>SUM(I24:I26)</f>
        <v>0</v>
      </c>
      <c r="J23" s="114">
        <f>SUM(J24:J26)</f>
        <v>0</v>
      </c>
      <c r="K23" s="115">
        <f>SUM(K24:K26)</f>
        <v>0</v>
      </c>
      <c r="L23" s="72">
        <f>SUM(L24:L26)</f>
        <v>0</v>
      </c>
      <c r="M23" s="8" t="e">
        <f t="shared" si="1"/>
        <v>#DIV/0!</v>
      </c>
      <c r="N23" s="72">
        <f>SUM(N24:N26)</f>
        <v>0</v>
      </c>
      <c r="O23" s="71">
        <f>SUM(O24:O26)</f>
        <v>0</v>
      </c>
      <c r="P23" s="72">
        <f>SUM(P24:P26)</f>
        <v>0</v>
      </c>
      <c r="Q23" s="72">
        <f>SUM(Q24:Q26)</f>
        <v>0</v>
      </c>
      <c r="R23" s="8" t="e">
        <f t="shared" si="2"/>
        <v>#DIV/0!</v>
      </c>
      <c r="S23" s="72">
        <f>SUM(S24:S26)</f>
        <v>0</v>
      </c>
      <c r="T23" s="71">
        <f>SUM(T24:T26)</f>
        <v>0</v>
      </c>
      <c r="U23" s="72">
        <f>SUM(U24:U26)</f>
        <v>0</v>
      </c>
      <c r="V23" s="72">
        <f>SUM(V24:V26)</f>
        <v>0</v>
      </c>
      <c r="W23" s="8" t="e">
        <f t="shared" si="3"/>
        <v>#DIV/0!</v>
      </c>
      <c r="X23" s="80">
        <f>SUM(X24:X26)</f>
        <v>0</v>
      </c>
    </row>
    <row r="24" spans="1:24" ht="9.75" customHeight="1">
      <c r="A24" s="23" t="s">
        <v>36</v>
      </c>
      <c r="B24" s="5" t="s">
        <v>34</v>
      </c>
      <c r="C24" s="5" t="s">
        <v>78</v>
      </c>
      <c r="D24" s="23" t="s">
        <v>2</v>
      </c>
      <c r="E24" s="87">
        <f aca="true" t="shared" si="7" ref="E24:G26">SUM(J24,O24)</f>
        <v>0</v>
      </c>
      <c r="F24" s="88">
        <f t="shared" si="7"/>
        <v>0</v>
      </c>
      <c r="G24" s="88">
        <f t="shared" si="7"/>
        <v>0</v>
      </c>
      <c r="H24" s="3" t="e">
        <f t="shared" si="0"/>
        <v>#DIV/0!</v>
      </c>
      <c r="I24" s="93">
        <f>SUM(N24,S24)</f>
        <v>0</v>
      </c>
      <c r="J24" s="108"/>
      <c r="K24" s="109"/>
      <c r="L24" s="88"/>
      <c r="M24" s="3" t="e">
        <f t="shared" si="1"/>
        <v>#DIV/0!</v>
      </c>
      <c r="N24" s="88"/>
      <c r="O24" s="87"/>
      <c r="P24" s="88"/>
      <c r="Q24" s="88"/>
      <c r="R24" s="3" t="e">
        <f t="shared" si="2"/>
        <v>#DIV/0!</v>
      </c>
      <c r="S24" s="88"/>
      <c r="T24" s="87"/>
      <c r="U24" s="88"/>
      <c r="V24" s="88"/>
      <c r="W24" s="3" t="e">
        <f t="shared" si="3"/>
        <v>#DIV/0!</v>
      </c>
      <c r="X24" s="93"/>
    </row>
    <row r="25" spans="1:24" ht="9.75" customHeight="1">
      <c r="A25" s="23" t="s">
        <v>37</v>
      </c>
      <c r="B25" s="5"/>
      <c r="C25" s="5" t="s">
        <v>48</v>
      </c>
      <c r="D25" s="23" t="s">
        <v>2</v>
      </c>
      <c r="E25" s="87">
        <f t="shared" si="7"/>
        <v>0</v>
      </c>
      <c r="F25" s="88">
        <f t="shared" si="7"/>
        <v>0</v>
      </c>
      <c r="G25" s="88">
        <f t="shared" si="7"/>
        <v>0</v>
      </c>
      <c r="H25" s="3" t="e">
        <f t="shared" si="0"/>
        <v>#DIV/0!</v>
      </c>
      <c r="I25" s="93">
        <f>SUM(N25,S25)</f>
        <v>0</v>
      </c>
      <c r="J25" s="108"/>
      <c r="K25" s="109"/>
      <c r="L25" s="88"/>
      <c r="M25" s="3" t="e">
        <f t="shared" si="1"/>
        <v>#DIV/0!</v>
      </c>
      <c r="N25" s="88"/>
      <c r="O25" s="87"/>
      <c r="P25" s="88"/>
      <c r="Q25" s="88"/>
      <c r="R25" s="3" t="e">
        <f t="shared" si="2"/>
        <v>#DIV/0!</v>
      </c>
      <c r="S25" s="88"/>
      <c r="T25" s="87"/>
      <c r="U25" s="88"/>
      <c r="V25" s="88"/>
      <c r="W25" s="3" t="e">
        <f t="shared" si="3"/>
        <v>#DIV/0!</v>
      </c>
      <c r="X25" s="93"/>
    </row>
    <row r="26" spans="1:24" ht="9.75" customHeight="1">
      <c r="A26" s="24" t="s">
        <v>40</v>
      </c>
      <c r="B26" s="14"/>
      <c r="C26" s="14" t="s">
        <v>39</v>
      </c>
      <c r="D26" s="24" t="s">
        <v>2</v>
      </c>
      <c r="E26" s="89">
        <f t="shared" si="7"/>
        <v>0</v>
      </c>
      <c r="F26" s="90">
        <f t="shared" si="7"/>
        <v>0</v>
      </c>
      <c r="G26" s="90">
        <f t="shared" si="7"/>
        <v>0</v>
      </c>
      <c r="H26" s="7" t="e">
        <f t="shared" si="0"/>
        <v>#DIV/0!</v>
      </c>
      <c r="I26" s="94">
        <f>SUM(N26,S26)</f>
        <v>0</v>
      </c>
      <c r="J26" s="118"/>
      <c r="K26" s="119"/>
      <c r="L26" s="90"/>
      <c r="M26" s="7" t="e">
        <f t="shared" si="1"/>
        <v>#DIV/0!</v>
      </c>
      <c r="N26" s="90"/>
      <c r="O26" s="89"/>
      <c r="P26" s="90"/>
      <c r="Q26" s="90"/>
      <c r="R26" s="7" t="e">
        <f t="shared" si="2"/>
        <v>#DIV/0!</v>
      </c>
      <c r="S26" s="90"/>
      <c r="T26" s="89"/>
      <c r="U26" s="90"/>
      <c r="V26" s="90"/>
      <c r="W26" s="7" t="e">
        <f t="shared" si="3"/>
        <v>#DIV/0!</v>
      </c>
      <c r="X26" s="94"/>
    </row>
    <row r="27" spans="1:24" s="9" customFormat="1" ht="9.75" customHeight="1">
      <c r="A27" s="15" t="s">
        <v>15</v>
      </c>
      <c r="B27" s="26" t="s">
        <v>51</v>
      </c>
      <c r="C27" s="26"/>
      <c r="D27" s="15" t="s">
        <v>2</v>
      </c>
      <c r="E27" s="71">
        <f>SUM(E28:E30)</f>
        <v>35</v>
      </c>
      <c r="F27" s="72">
        <f>SUM(F28:F30)</f>
        <v>59.3</v>
      </c>
      <c r="G27" s="72">
        <f>SUM(G28:G30)</f>
        <v>58.335</v>
      </c>
      <c r="H27" s="8">
        <f t="shared" si="0"/>
        <v>98.3726812816189</v>
      </c>
      <c r="I27" s="80">
        <f>SUM(I28:I30)</f>
        <v>47.135</v>
      </c>
      <c r="J27" s="114">
        <f>SUM(J28:J30)</f>
        <v>35</v>
      </c>
      <c r="K27" s="115">
        <f>SUM(K28:K30)</f>
        <v>58.1</v>
      </c>
      <c r="L27" s="72">
        <f>SUM(L28:L30)</f>
        <v>57.159</v>
      </c>
      <c r="M27" s="8">
        <f t="shared" si="1"/>
        <v>98.38037865748709</v>
      </c>
      <c r="N27" s="72">
        <f>SUM(N28:N30)</f>
        <v>36.666</v>
      </c>
      <c r="O27" s="71">
        <f>SUM(O28:O30)</f>
        <v>0</v>
      </c>
      <c r="P27" s="72">
        <f>SUM(P28:P30)</f>
        <v>1.2</v>
      </c>
      <c r="Q27" s="72">
        <f>SUM(Q28:Q30)</f>
        <v>1.176</v>
      </c>
      <c r="R27" s="8">
        <f t="shared" si="2"/>
        <v>98</v>
      </c>
      <c r="S27" s="72">
        <f>SUM(S28:S30)</f>
        <v>10.469</v>
      </c>
      <c r="T27" s="71">
        <f>SUM(T28:T30)</f>
        <v>0</v>
      </c>
      <c r="U27" s="72">
        <f>SUM(U28:U30)</f>
        <v>0</v>
      </c>
      <c r="V27" s="72">
        <f>SUM(V28:V30)</f>
        <v>0</v>
      </c>
      <c r="W27" s="8" t="e">
        <f t="shared" si="3"/>
        <v>#DIV/0!</v>
      </c>
      <c r="X27" s="80">
        <f>SUM(X28:X30)</f>
        <v>0</v>
      </c>
    </row>
    <row r="28" spans="1:24" ht="9.75" customHeight="1">
      <c r="A28" s="23" t="s">
        <v>41</v>
      </c>
      <c r="B28" s="5" t="s">
        <v>34</v>
      </c>
      <c r="C28" s="5" t="s">
        <v>84</v>
      </c>
      <c r="D28" s="23" t="s">
        <v>2</v>
      </c>
      <c r="E28" s="87">
        <f aca="true" t="shared" si="8" ref="E28:G31">SUM(J28,O28)</f>
        <v>10</v>
      </c>
      <c r="F28" s="88">
        <f t="shared" si="8"/>
        <v>33.1</v>
      </c>
      <c r="G28" s="88">
        <f t="shared" si="8"/>
        <v>33.024</v>
      </c>
      <c r="H28" s="3">
        <f t="shared" si="0"/>
        <v>99.7703927492447</v>
      </c>
      <c r="I28" s="93">
        <f>SUM(N28,S28)</f>
        <v>11.857</v>
      </c>
      <c r="J28" s="108">
        <v>10</v>
      </c>
      <c r="K28" s="109">
        <v>33.1</v>
      </c>
      <c r="L28" s="88">
        <v>33.024</v>
      </c>
      <c r="M28" s="3">
        <f t="shared" si="1"/>
        <v>99.7703927492447</v>
      </c>
      <c r="N28" s="88">
        <v>11.857</v>
      </c>
      <c r="O28" s="87"/>
      <c r="P28" s="88"/>
      <c r="Q28" s="88"/>
      <c r="R28" s="3" t="e">
        <f t="shared" si="2"/>
        <v>#DIV/0!</v>
      </c>
      <c r="S28" s="88"/>
      <c r="T28" s="87"/>
      <c r="U28" s="88"/>
      <c r="V28" s="88"/>
      <c r="W28" s="3" t="e">
        <f t="shared" si="3"/>
        <v>#DIV/0!</v>
      </c>
      <c r="X28" s="93"/>
    </row>
    <row r="29" spans="1:24" ht="9.75" customHeight="1">
      <c r="A29" s="23" t="s">
        <v>42</v>
      </c>
      <c r="B29" s="5"/>
      <c r="C29" s="5" t="s">
        <v>85</v>
      </c>
      <c r="D29" s="23" t="s">
        <v>2</v>
      </c>
      <c r="E29" s="87">
        <f t="shared" si="8"/>
        <v>20</v>
      </c>
      <c r="F29" s="88">
        <f t="shared" si="8"/>
        <v>21.2</v>
      </c>
      <c r="G29" s="88">
        <f t="shared" si="8"/>
        <v>20.926</v>
      </c>
      <c r="H29" s="3">
        <f t="shared" si="0"/>
        <v>98.70754716981132</v>
      </c>
      <c r="I29" s="93">
        <f>SUM(N29,S29)</f>
        <v>32.364</v>
      </c>
      <c r="J29" s="108">
        <v>20</v>
      </c>
      <c r="K29" s="109">
        <v>20</v>
      </c>
      <c r="L29" s="88">
        <v>19.75</v>
      </c>
      <c r="M29" s="3">
        <f t="shared" si="1"/>
        <v>98.75</v>
      </c>
      <c r="N29" s="88">
        <v>21.895</v>
      </c>
      <c r="O29" s="87"/>
      <c r="P29" s="88">
        <v>1.2</v>
      </c>
      <c r="Q29" s="88">
        <v>1.176</v>
      </c>
      <c r="R29" s="3">
        <f t="shared" si="2"/>
        <v>98</v>
      </c>
      <c r="S29" s="88">
        <v>10.469</v>
      </c>
      <c r="T29" s="87"/>
      <c r="U29" s="88"/>
      <c r="V29" s="88"/>
      <c r="W29" s="3" t="e">
        <f t="shared" si="3"/>
        <v>#DIV/0!</v>
      </c>
      <c r="X29" s="93"/>
    </row>
    <row r="30" spans="1:24" ht="9.75" customHeight="1">
      <c r="A30" s="24" t="s">
        <v>43</v>
      </c>
      <c r="B30" s="14"/>
      <c r="C30" s="14" t="s">
        <v>55</v>
      </c>
      <c r="D30" s="24" t="s">
        <v>2</v>
      </c>
      <c r="E30" s="89">
        <f t="shared" si="8"/>
        <v>5</v>
      </c>
      <c r="F30" s="90">
        <f t="shared" si="8"/>
        <v>5</v>
      </c>
      <c r="G30" s="90">
        <f t="shared" si="8"/>
        <v>4.385</v>
      </c>
      <c r="H30" s="7">
        <f t="shared" si="0"/>
        <v>87.7</v>
      </c>
      <c r="I30" s="94">
        <f>SUM(N30,S30)</f>
        <v>2.914</v>
      </c>
      <c r="J30" s="118">
        <v>5</v>
      </c>
      <c r="K30" s="119">
        <v>5</v>
      </c>
      <c r="L30" s="90">
        <v>4.385</v>
      </c>
      <c r="M30" s="3">
        <f t="shared" si="1"/>
        <v>87.7</v>
      </c>
      <c r="N30" s="90">
        <v>2.914</v>
      </c>
      <c r="O30" s="89"/>
      <c r="P30" s="90"/>
      <c r="Q30" s="90"/>
      <c r="R30" s="7" t="e">
        <f t="shared" si="2"/>
        <v>#DIV/0!</v>
      </c>
      <c r="S30" s="90"/>
      <c r="T30" s="89"/>
      <c r="U30" s="90"/>
      <c r="V30" s="90"/>
      <c r="W30" s="7" t="e">
        <f t="shared" si="3"/>
        <v>#DIV/0!</v>
      </c>
      <c r="X30" s="94"/>
    </row>
    <row r="31" spans="1:24" s="9" customFormat="1" ht="9.75" customHeight="1">
      <c r="A31" s="11" t="s">
        <v>16</v>
      </c>
      <c r="B31" s="12" t="s">
        <v>56</v>
      </c>
      <c r="C31" s="12"/>
      <c r="D31" s="11" t="s">
        <v>2</v>
      </c>
      <c r="E31" s="65">
        <f t="shared" si="8"/>
        <v>31</v>
      </c>
      <c r="F31" s="66">
        <f t="shared" si="8"/>
        <v>23</v>
      </c>
      <c r="G31" s="66">
        <f t="shared" si="8"/>
        <v>21.779</v>
      </c>
      <c r="H31" s="16">
        <f t="shared" si="0"/>
        <v>94.69130434782609</v>
      </c>
      <c r="I31" s="77">
        <f>SUM(N31,S31)</f>
        <v>20.433</v>
      </c>
      <c r="J31" s="112">
        <v>20</v>
      </c>
      <c r="K31" s="113">
        <v>12</v>
      </c>
      <c r="L31" s="66">
        <v>11.429</v>
      </c>
      <c r="M31" s="16">
        <f t="shared" si="1"/>
        <v>95.24166666666667</v>
      </c>
      <c r="N31" s="66">
        <v>9.436</v>
      </c>
      <c r="O31" s="65">
        <v>11</v>
      </c>
      <c r="P31" s="66">
        <v>11</v>
      </c>
      <c r="Q31" s="66">
        <v>10.35</v>
      </c>
      <c r="R31" s="16">
        <f t="shared" si="2"/>
        <v>94.0909090909091</v>
      </c>
      <c r="S31" s="66">
        <v>10.997</v>
      </c>
      <c r="T31" s="65"/>
      <c r="U31" s="66"/>
      <c r="V31" s="66"/>
      <c r="W31" s="16" t="e">
        <f t="shared" si="3"/>
        <v>#DIV/0!</v>
      </c>
      <c r="X31" s="77"/>
    </row>
    <row r="32" spans="1:24" s="9" customFormat="1" ht="9.75" customHeight="1">
      <c r="A32" s="15" t="s">
        <v>17</v>
      </c>
      <c r="B32" s="26" t="s">
        <v>57</v>
      </c>
      <c r="C32" s="26"/>
      <c r="D32" s="15" t="s">
        <v>2</v>
      </c>
      <c r="E32" s="71">
        <f>SUM(E33:E35)</f>
        <v>890</v>
      </c>
      <c r="F32" s="72">
        <f>SUM(F33:F35)</f>
        <v>802.8</v>
      </c>
      <c r="G32" s="72">
        <f>SUM(G33:G35)</f>
        <v>779.474</v>
      </c>
      <c r="H32" s="8">
        <f t="shared" si="0"/>
        <v>97.09441953163928</v>
      </c>
      <c r="I32" s="80">
        <f>SUM(I33:I35)</f>
        <v>719.244</v>
      </c>
      <c r="J32" s="114">
        <f>SUM(J33:J35)</f>
        <v>790</v>
      </c>
      <c r="K32" s="115">
        <f>SUM(K33:K35)</f>
        <v>697.8</v>
      </c>
      <c r="L32" s="72">
        <f>SUM(L33:L35)</f>
        <v>672.975</v>
      </c>
      <c r="M32" s="8">
        <f t="shared" si="1"/>
        <v>96.44239036973346</v>
      </c>
      <c r="N32" s="72">
        <f>SUM(N33:N35)</f>
        <v>635.023</v>
      </c>
      <c r="O32" s="71">
        <f>SUM(O33:O35)</f>
        <v>100</v>
      </c>
      <c r="P32" s="72">
        <f>SUM(P33:P35)</f>
        <v>105</v>
      </c>
      <c r="Q32" s="72">
        <f>SUM(Q33:Q35)</f>
        <v>106.499</v>
      </c>
      <c r="R32" s="8">
        <f t="shared" si="2"/>
        <v>101.42761904761903</v>
      </c>
      <c r="S32" s="72">
        <f>SUM(S33:S35)</f>
        <v>84.221</v>
      </c>
      <c r="T32" s="71">
        <f>SUM(T33:T35)</f>
        <v>0</v>
      </c>
      <c r="U32" s="72">
        <f>SUM(U33:U35)</f>
        <v>0</v>
      </c>
      <c r="V32" s="72">
        <f>SUM(V33:V35)</f>
        <v>0</v>
      </c>
      <c r="W32" s="8" t="e">
        <f t="shared" si="3"/>
        <v>#DIV/0!</v>
      </c>
      <c r="X32" s="80">
        <f>SUM(X33:X35)</f>
        <v>0</v>
      </c>
    </row>
    <row r="33" spans="1:24" ht="9.75" customHeight="1">
      <c r="A33" s="23" t="s">
        <v>52</v>
      </c>
      <c r="B33" s="5" t="s">
        <v>34</v>
      </c>
      <c r="C33" s="5" t="s">
        <v>78</v>
      </c>
      <c r="D33" s="23" t="s">
        <v>2</v>
      </c>
      <c r="E33" s="87">
        <f aca="true" t="shared" si="9" ref="E33:G39">SUM(J33,O33)</f>
        <v>20</v>
      </c>
      <c r="F33" s="88">
        <f t="shared" si="9"/>
        <v>32</v>
      </c>
      <c r="G33" s="88">
        <f t="shared" si="9"/>
        <v>31.754</v>
      </c>
      <c r="H33" s="3">
        <f t="shared" si="0"/>
        <v>99.23125</v>
      </c>
      <c r="I33" s="93">
        <f aca="true" t="shared" si="10" ref="I33:I39">SUM(N33,S33)</f>
        <v>22.341</v>
      </c>
      <c r="J33" s="108">
        <v>20</v>
      </c>
      <c r="K33" s="109">
        <v>32</v>
      </c>
      <c r="L33" s="88">
        <v>31.754</v>
      </c>
      <c r="M33" s="3">
        <f t="shared" si="1"/>
        <v>99.23125</v>
      </c>
      <c r="N33" s="88">
        <v>22.341</v>
      </c>
      <c r="O33" s="87"/>
      <c r="P33" s="88"/>
      <c r="Q33" s="88"/>
      <c r="R33" s="3" t="e">
        <f t="shared" si="2"/>
        <v>#DIV/0!</v>
      </c>
      <c r="S33" s="88"/>
      <c r="T33" s="87"/>
      <c r="U33" s="88"/>
      <c r="V33" s="88"/>
      <c r="W33" s="3" t="e">
        <f t="shared" si="3"/>
        <v>#DIV/0!</v>
      </c>
      <c r="X33" s="93"/>
    </row>
    <row r="34" spans="1:24" ht="9.75" customHeight="1">
      <c r="A34" s="23" t="s">
        <v>53</v>
      </c>
      <c r="B34" s="5"/>
      <c r="C34" s="5" t="s">
        <v>48</v>
      </c>
      <c r="D34" s="23" t="s">
        <v>2</v>
      </c>
      <c r="E34" s="87">
        <f t="shared" si="9"/>
        <v>1</v>
      </c>
      <c r="F34" s="88">
        <f t="shared" si="9"/>
        <v>1</v>
      </c>
      <c r="G34" s="88">
        <f t="shared" si="9"/>
        <v>0.675</v>
      </c>
      <c r="H34" s="3">
        <f t="shared" si="0"/>
        <v>67.5</v>
      </c>
      <c r="I34" s="93">
        <f t="shared" si="10"/>
        <v>0.727</v>
      </c>
      <c r="J34" s="108">
        <v>1</v>
      </c>
      <c r="K34" s="109">
        <v>1</v>
      </c>
      <c r="L34" s="88">
        <v>0.675</v>
      </c>
      <c r="M34" s="3">
        <f t="shared" si="1"/>
        <v>67.5</v>
      </c>
      <c r="N34" s="88">
        <v>0.727</v>
      </c>
      <c r="O34" s="87"/>
      <c r="P34" s="88"/>
      <c r="Q34" s="88"/>
      <c r="R34" s="3" t="e">
        <f t="shared" si="2"/>
        <v>#DIV/0!</v>
      </c>
      <c r="S34" s="88"/>
      <c r="T34" s="87"/>
      <c r="U34" s="88"/>
      <c r="V34" s="88"/>
      <c r="W34" s="3" t="e">
        <f t="shared" si="3"/>
        <v>#DIV/0!</v>
      </c>
      <c r="X34" s="93"/>
    </row>
    <row r="35" spans="1:24" ht="9.75" customHeight="1">
      <c r="A35" s="24" t="s">
        <v>54</v>
      </c>
      <c r="B35" s="14"/>
      <c r="C35" s="14" t="s">
        <v>39</v>
      </c>
      <c r="D35" s="24" t="s">
        <v>2</v>
      </c>
      <c r="E35" s="89">
        <f t="shared" si="9"/>
        <v>869</v>
      </c>
      <c r="F35" s="90">
        <f t="shared" si="9"/>
        <v>769.8</v>
      </c>
      <c r="G35" s="90">
        <f t="shared" si="9"/>
        <v>747.0450000000001</v>
      </c>
      <c r="H35" s="7">
        <f t="shared" si="0"/>
        <v>97.04403741231489</v>
      </c>
      <c r="I35" s="94">
        <f t="shared" si="10"/>
        <v>696.176</v>
      </c>
      <c r="J35" s="118">
        <v>769</v>
      </c>
      <c r="K35" s="119">
        <v>664.8</v>
      </c>
      <c r="L35" s="90">
        <v>640.546</v>
      </c>
      <c r="M35" s="7">
        <f t="shared" si="1"/>
        <v>96.3516847172082</v>
      </c>
      <c r="N35" s="90">
        <v>611.955</v>
      </c>
      <c r="O35" s="89">
        <v>100</v>
      </c>
      <c r="P35" s="90">
        <v>105</v>
      </c>
      <c r="Q35" s="90">
        <v>106.499</v>
      </c>
      <c r="R35" s="7">
        <f t="shared" si="2"/>
        <v>101.42761904761903</v>
      </c>
      <c r="S35" s="90">
        <v>84.221</v>
      </c>
      <c r="T35" s="89"/>
      <c r="U35" s="90"/>
      <c r="V35" s="90"/>
      <c r="W35" s="7" t="e">
        <f t="shared" si="3"/>
        <v>#DIV/0!</v>
      </c>
      <c r="X35" s="94"/>
    </row>
    <row r="36" spans="1:24" s="9" customFormat="1" ht="9.75" customHeight="1">
      <c r="A36" s="11" t="s">
        <v>18</v>
      </c>
      <c r="B36" s="12" t="s">
        <v>58</v>
      </c>
      <c r="C36" s="12"/>
      <c r="D36" s="11" t="s">
        <v>2</v>
      </c>
      <c r="E36" s="65">
        <f t="shared" si="9"/>
        <v>4554</v>
      </c>
      <c r="F36" s="66">
        <f t="shared" si="9"/>
        <v>4769</v>
      </c>
      <c r="G36" s="66">
        <f t="shared" si="9"/>
        <v>4728.135</v>
      </c>
      <c r="H36" s="16">
        <f t="shared" si="0"/>
        <v>99.14311176347243</v>
      </c>
      <c r="I36" s="77">
        <f t="shared" si="10"/>
        <v>4354.188</v>
      </c>
      <c r="J36" s="120">
        <v>3722</v>
      </c>
      <c r="K36" s="121">
        <v>3939</v>
      </c>
      <c r="L36" s="66">
        <v>3898.477</v>
      </c>
      <c r="M36" s="16">
        <f t="shared" si="1"/>
        <v>98.97123635440467</v>
      </c>
      <c r="N36" s="66">
        <v>3561.254</v>
      </c>
      <c r="O36" s="65">
        <v>832</v>
      </c>
      <c r="P36" s="66">
        <v>830</v>
      </c>
      <c r="Q36" s="66">
        <v>829.658</v>
      </c>
      <c r="R36" s="16">
        <f t="shared" si="2"/>
        <v>99.95879518072289</v>
      </c>
      <c r="S36" s="66">
        <v>792.934</v>
      </c>
      <c r="T36" s="65"/>
      <c r="U36" s="66"/>
      <c r="V36" s="66"/>
      <c r="W36" s="16" t="e">
        <f t="shared" si="3"/>
        <v>#DIV/0!</v>
      </c>
      <c r="X36" s="77"/>
    </row>
    <row r="37" spans="1:24" s="9" customFormat="1" ht="9.75" customHeight="1">
      <c r="A37" s="11" t="s">
        <v>19</v>
      </c>
      <c r="B37" s="12" t="s">
        <v>59</v>
      </c>
      <c r="C37" s="12"/>
      <c r="D37" s="11" t="s">
        <v>2</v>
      </c>
      <c r="E37" s="65">
        <f t="shared" si="9"/>
        <v>1594</v>
      </c>
      <c r="F37" s="66">
        <f t="shared" si="9"/>
        <v>1669</v>
      </c>
      <c r="G37" s="66">
        <f t="shared" si="9"/>
        <v>1655.8990000000001</v>
      </c>
      <c r="H37" s="16">
        <f t="shared" si="0"/>
        <v>99.21503894547634</v>
      </c>
      <c r="I37" s="77">
        <f t="shared" si="10"/>
        <v>1521.511</v>
      </c>
      <c r="J37" s="112">
        <v>1303</v>
      </c>
      <c r="K37" s="113">
        <v>1378</v>
      </c>
      <c r="L37" s="66">
        <v>1365.516</v>
      </c>
      <c r="M37" s="16">
        <f t="shared" si="1"/>
        <v>99.09404934687954</v>
      </c>
      <c r="N37" s="66">
        <v>1245.592</v>
      </c>
      <c r="O37" s="65">
        <v>291</v>
      </c>
      <c r="P37" s="66">
        <v>291</v>
      </c>
      <c r="Q37" s="66">
        <v>290.383</v>
      </c>
      <c r="R37" s="16">
        <f t="shared" si="2"/>
        <v>99.78797250859105</v>
      </c>
      <c r="S37" s="66">
        <v>275.919</v>
      </c>
      <c r="T37" s="65"/>
      <c r="U37" s="66"/>
      <c r="V37" s="66"/>
      <c r="W37" s="16" t="e">
        <f t="shared" si="3"/>
        <v>#DIV/0!</v>
      </c>
      <c r="X37" s="77"/>
    </row>
    <row r="38" spans="1:24" s="9" customFormat="1" ht="9.75" customHeight="1">
      <c r="A38" s="11" t="s">
        <v>20</v>
      </c>
      <c r="B38" s="12" t="s">
        <v>83</v>
      </c>
      <c r="C38" s="12"/>
      <c r="D38" s="11" t="s">
        <v>2</v>
      </c>
      <c r="E38" s="65">
        <f t="shared" si="9"/>
        <v>201</v>
      </c>
      <c r="F38" s="66">
        <f t="shared" si="9"/>
        <v>197</v>
      </c>
      <c r="G38" s="66">
        <f t="shared" si="9"/>
        <v>193.179</v>
      </c>
      <c r="H38" s="16">
        <f t="shared" si="0"/>
        <v>98.06040609137055</v>
      </c>
      <c r="I38" s="77">
        <f t="shared" si="10"/>
        <v>179.338</v>
      </c>
      <c r="J38" s="112">
        <v>175</v>
      </c>
      <c r="K38" s="113">
        <v>173</v>
      </c>
      <c r="L38" s="66">
        <v>169.248</v>
      </c>
      <c r="M38" s="16">
        <f t="shared" si="1"/>
        <v>97.83121387283236</v>
      </c>
      <c r="N38" s="66">
        <v>155.923</v>
      </c>
      <c r="O38" s="65">
        <v>26</v>
      </c>
      <c r="P38" s="66">
        <v>24</v>
      </c>
      <c r="Q38" s="66">
        <v>23.931</v>
      </c>
      <c r="R38" s="16">
        <f t="shared" si="2"/>
        <v>99.7125</v>
      </c>
      <c r="S38" s="66">
        <v>23.415</v>
      </c>
      <c r="T38" s="65"/>
      <c r="U38" s="66"/>
      <c r="V38" s="66"/>
      <c r="W38" s="16" t="e">
        <f t="shared" si="3"/>
        <v>#DIV/0!</v>
      </c>
      <c r="X38" s="77"/>
    </row>
    <row r="39" spans="1:24" s="9" customFormat="1" ht="9.75" customHeight="1">
      <c r="A39" s="11" t="s">
        <v>21</v>
      </c>
      <c r="B39" s="12" t="s">
        <v>60</v>
      </c>
      <c r="C39" s="12"/>
      <c r="D39" s="11" t="s">
        <v>2</v>
      </c>
      <c r="E39" s="65">
        <f t="shared" si="9"/>
        <v>0</v>
      </c>
      <c r="F39" s="66">
        <f t="shared" si="9"/>
        <v>0</v>
      </c>
      <c r="G39" s="66">
        <f t="shared" si="9"/>
        <v>0</v>
      </c>
      <c r="H39" s="16" t="e">
        <f t="shared" si="0"/>
        <v>#DIV/0!</v>
      </c>
      <c r="I39" s="77">
        <f t="shared" si="10"/>
        <v>0</v>
      </c>
      <c r="J39" s="112"/>
      <c r="K39" s="113"/>
      <c r="L39" s="66"/>
      <c r="M39" s="16" t="e">
        <f t="shared" si="1"/>
        <v>#DIV/0!</v>
      </c>
      <c r="N39" s="66"/>
      <c r="O39" s="65"/>
      <c r="P39" s="66"/>
      <c r="Q39" s="66"/>
      <c r="R39" s="16" t="e">
        <f t="shared" si="2"/>
        <v>#DIV/0!</v>
      </c>
      <c r="S39" s="66"/>
      <c r="T39" s="65"/>
      <c r="U39" s="66"/>
      <c r="V39" s="66"/>
      <c r="W39" s="16" t="e">
        <f t="shared" si="3"/>
        <v>#DIV/0!</v>
      </c>
      <c r="X39" s="77"/>
    </row>
    <row r="40" spans="1:24" s="9" customFormat="1" ht="9.75" customHeight="1">
      <c r="A40" s="15" t="s">
        <v>22</v>
      </c>
      <c r="B40" s="26" t="s">
        <v>61</v>
      </c>
      <c r="C40" s="26"/>
      <c r="D40" s="15" t="s">
        <v>2</v>
      </c>
      <c r="E40" s="71">
        <f>SUM(E41:E42)</f>
        <v>91</v>
      </c>
      <c r="F40" s="72">
        <f>SUM(F41:F42)</f>
        <v>78</v>
      </c>
      <c r="G40" s="72">
        <f>SUM(G41:G42)</f>
        <v>76.918</v>
      </c>
      <c r="H40" s="8">
        <f t="shared" si="0"/>
        <v>98.61282051282052</v>
      </c>
      <c r="I40" s="80">
        <f>SUM(I41:I42)</f>
        <v>75.525</v>
      </c>
      <c r="J40" s="114">
        <f>SUM(J41:J42)</f>
        <v>87</v>
      </c>
      <c r="K40" s="115">
        <f>SUM(K41:K42)</f>
        <v>74</v>
      </c>
      <c r="L40" s="72">
        <f>SUM(L41:L42)</f>
        <v>71.85</v>
      </c>
      <c r="M40" s="8">
        <f t="shared" si="1"/>
        <v>97.09459459459458</v>
      </c>
      <c r="N40" s="72">
        <f>SUM(N41:N42)</f>
        <v>71.518</v>
      </c>
      <c r="O40" s="71">
        <f>SUM(O41:O42)</f>
        <v>4</v>
      </c>
      <c r="P40" s="72">
        <f>SUM(P41:P42)</f>
        <v>4</v>
      </c>
      <c r="Q40" s="72">
        <f>SUM(Q41:Q42)</f>
        <v>5.068</v>
      </c>
      <c r="R40" s="8">
        <f t="shared" si="2"/>
        <v>126.69999999999999</v>
      </c>
      <c r="S40" s="72">
        <f>SUM(S41:S42)</f>
        <v>4.007</v>
      </c>
      <c r="T40" s="71">
        <f>SUM(T41:T42)</f>
        <v>0</v>
      </c>
      <c r="U40" s="72">
        <f>SUM(U41:U42)</f>
        <v>0</v>
      </c>
      <c r="V40" s="72">
        <f>SUM(V41:V42)</f>
        <v>0</v>
      </c>
      <c r="W40" s="8" t="e">
        <f t="shared" si="3"/>
        <v>#DIV/0!</v>
      </c>
      <c r="X40" s="80">
        <f>SUM(X41:X42)</f>
        <v>0</v>
      </c>
    </row>
    <row r="41" spans="1:24" ht="9.75" customHeight="1">
      <c r="A41" s="23" t="s">
        <v>74</v>
      </c>
      <c r="B41" s="5" t="s">
        <v>34</v>
      </c>
      <c r="C41" s="5" t="s">
        <v>62</v>
      </c>
      <c r="D41" s="23" t="s">
        <v>2</v>
      </c>
      <c r="E41" s="87">
        <f aca="true" t="shared" si="11" ref="E41:G43">SUM(J41,O41)</f>
        <v>57.3</v>
      </c>
      <c r="F41" s="88">
        <f t="shared" si="11"/>
        <v>51.3</v>
      </c>
      <c r="G41" s="88">
        <f t="shared" si="11"/>
        <v>50.689</v>
      </c>
      <c r="H41" s="3">
        <f t="shared" si="0"/>
        <v>98.80896686159845</v>
      </c>
      <c r="I41" s="93">
        <f>SUM(N41,S41)</f>
        <v>20.383</v>
      </c>
      <c r="J41" s="108">
        <v>55</v>
      </c>
      <c r="K41" s="109">
        <v>49</v>
      </c>
      <c r="L41" s="88">
        <v>48.261</v>
      </c>
      <c r="M41" s="3">
        <f t="shared" si="1"/>
        <v>98.49183673469388</v>
      </c>
      <c r="N41" s="88">
        <v>18.086</v>
      </c>
      <c r="O41" s="87">
        <v>2.3</v>
      </c>
      <c r="P41" s="88">
        <v>2.3</v>
      </c>
      <c r="Q41" s="88">
        <v>2.428</v>
      </c>
      <c r="R41" s="3">
        <f t="shared" si="2"/>
        <v>105.56521739130436</v>
      </c>
      <c r="S41" s="88">
        <v>2.297</v>
      </c>
      <c r="T41" s="87"/>
      <c r="U41" s="88"/>
      <c r="V41" s="88"/>
      <c r="W41" s="3" t="e">
        <f t="shared" si="3"/>
        <v>#DIV/0!</v>
      </c>
      <c r="X41" s="93"/>
    </row>
    <row r="42" spans="1:24" ht="9.75" customHeight="1">
      <c r="A42" s="24" t="s">
        <v>75</v>
      </c>
      <c r="B42" s="14"/>
      <c r="C42" s="14" t="s">
        <v>39</v>
      </c>
      <c r="D42" s="24" t="s">
        <v>2</v>
      </c>
      <c r="E42" s="89">
        <f t="shared" si="11"/>
        <v>33.7</v>
      </c>
      <c r="F42" s="90">
        <f t="shared" si="11"/>
        <v>26.7</v>
      </c>
      <c r="G42" s="90">
        <f t="shared" si="11"/>
        <v>26.229</v>
      </c>
      <c r="H42" s="7">
        <f t="shared" si="0"/>
        <v>98.23595505617978</v>
      </c>
      <c r="I42" s="94">
        <f>SUM(N42,S42)</f>
        <v>55.142</v>
      </c>
      <c r="J42" s="116">
        <v>32</v>
      </c>
      <c r="K42" s="117">
        <v>25</v>
      </c>
      <c r="L42" s="90">
        <v>23.589</v>
      </c>
      <c r="M42" s="7">
        <f t="shared" si="1"/>
        <v>94.356</v>
      </c>
      <c r="N42" s="90">
        <v>53.432</v>
      </c>
      <c r="O42" s="89">
        <v>1.7</v>
      </c>
      <c r="P42" s="90">
        <v>1.7</v>
      </c>
      <c r="Q42" s="90">
        <v>2.64</v>
      </c>
      <c r="R42" s="7">
        <f t="shared" si="2"/>
        <v>155.29411764705884</v>
      </c>
      <c r="S42" s="90">
        <v>1.71</v>
      </c>
      <c r="T42" s="89"/>
      <c r="U42" s="90"/>
      <c r="V42" s="90"/>
      <c r="W42" s="7" t="e">
        <f t="shared" si="3"/>
        <v>#DIV/0!</v>
      </c>
      <c r="X42" s="94"/>
    </row>
    <row r="43" spans="1:24" s="9" customFormat="1" ht="9.75" customHeight="1">
      <c r="A43" s="11" t="s">
        <v>23</v>
      </c>
      <c r="B43" s="12" t="s">
        <v>63</v>
      </c>
      <c r="C43" s="12"/>
      <c r="D43" s="11" t="s">
        <v>2</v>
      </c>
      <c r="E43" s="65">
        <f t="shared" si="11"/>
        <v>343</v>
      </c>
      <c r="F43" s="66">
        <f t="shared" si="11"/>
        <v>343</v>
      </c>
      <c r="G43" s="66">
        <f t="shared" si="11"/>
        <v>340.113</v>
      </c>
      <c r="H43" s="16">
        <f t="shared" si="0"/>
        <v>99.15830903790088</v>
      </c>
      <c r="I43" s="77">
        <f>SUM(N43,S43)</f>
        <v>450.823</v>
      </c>
      <c r="J43" s="112">
        <v>343</v>
      </c>
      <c r="K43" s="113">
        <v>343</v>
      </c>
      <c r="L43" s="66">
        <v>340.113</v>
      </c>
      <c r="M43" s="16">
        <f t="shared" si="1"/>
        <v>99.15830903790088</v>
      </c>
      <c r="N43" s="66">
        <v>450.823</v>
      </c>
      <c r="O43" s="65"/>
      <c r="P43" s="66"/>
      <c r="Q43" s="66"/>
      <c r="R43" s="16" t="e">
        <f t="shared" si="2"/>
        <v>#DIV/0!</v>
      </c>
      <c r="S43" s="66"/>
      <c r="T43" s="65"/>
      <c r="U43" s="66"/>
      <c r="V43" s="66"/>
      <c r="W43" s="16" t="e">
        <f t="shared" si="3"/>
        <v>#DIV/0!</v>
      </c>
      <c r="X43" s="77"/>
    </row>
    <row r="44" spans="1:24" s="9" customFormat="1" ht="9.75" customHeight="1">
      <c r="A44" s="11" t="s">
        <v>24</v>
      </c>
      <c r="B44" s="12" t="s">
        <v>28</v>
      </c>
      <c r="C44" s="12"/>
      <c r="D44" s="11" t="s">
        <v>2</v>
      </c>
      <c r="E44" s="65">
        <f>SUM(E6-E12)</f>
        <v>0</v>
      </c>
      <c r="F44" s="66">
        <f>SUM(F6-F12)</f>
        <v>1.8189894035458565E-12</v>
      </c>
      <c r="G44" s="66">
        <f>SUM(G6-G12)</f>
        <v>120.70900000000256</v>
      </c>
      <c r="H44" s="16">
        <f t="shared" si="0"/>
        <v>6636047453860800</v>
      </c>
      <c r="I44" s="77">
        <f>SUM(I6-I12)</f>
        <v>92.86599999999999</v>
      </c>
      <c r="J44" s="106">
        <f>SUM(J6-J12)</f>
        <v>0</v>
      </c>
      <c r="K44" s="107">
        <f>SUM(K6-K12)</f>
        <v>0</v>
      </c>
      <c r="L44" s="66">
        <f>SUM(L6-L12)</f>
        <v>120.70899999999892</v>
      </c>
      <c r="M44" s="16" t="e">
        <f t="shared" si="1"/>
        <v>#DIV/0!</v>
      </c>
      <c r="N44" s="66">
        <f>SUM(N6-N12)</f>
        <v>92.86599999999999</v>
      </c>
      <c r="O44" s="65">
        <f>SUM(O6-O12)</f>
        <v>0</v>
      </c>
      <c r="P44" s="66">
        <f>SUM(P6-P12)</f>
        <v>0</v>
      </c>
      <c r="Q44" s="66">
        <f>SUM(Q6-Q12)</f>
        <v>0</v>
      </c>
      <c r="R44" s="16" t="e">
        <f t="shared" si="2"/>
        <v>#DIV/0!</v>
      </c>
      <c r="S44" s="66">
        <f>SUM(S6-S12)</f>
        <v>0</v>
      </c>
      <c r="T44" s="65">
        <f>SUM(T6-T12)</f>
        <v>0</v>
      </c>
      <c r="U44" s="66">
        <f>SUM(U6-U12)</f>
        <v>0</v>
      </c>
      <c r="V44" s="66">
        <f>SUM(V6-V12)</f>
        <v>0</v>
      </c>
      <c r="W44" s="16" t="e">
        <f t="shared" si="3"/>
        <v>#DIV/0!</v>
      </c>
      <c r="X44" s="77">
        <f>SUM(X6-X12)</f>
        <v>0</v>
      </c>
    </row>
    <row r="45" spans="1:24" s="31" customFormat="1" ht="9.75" customHeight="1">
      <c r="A45" s="27" t="s">
        <v>25</v>
      </c>
      <c r="B45" s="28" t="s">
        <v>29</v>
      </c>
      <c r="C45" s="28"/>
      <c r="D45" s="27" t="s">
        <v>30</v>
      </c>
      <c r="E45" s="179">
        <v>16043</v>
      </c>
      <c r="F45" s="180">
        <v>16822</v>
      </c>
      <c r="G45" s="30">
        <v>16832</v>
      </c>
      <c r="H45" s="30">
        <f t="shared" si="0"/>
        <v>100.05944596361907</v>
      </c>
      <c r="I45" s="30">
        <v>15815</v>
      </c>
      <c r="J45" s="9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6"/>
    </row>
    <row r="46" spans="1:24" s="31" customFormat="1" ht="9.75" customHeight="1">
      <c r="A46" s="32" t="s">
        <v>26</v>
      </c>
      <c r="B46" s="33" t="s">
        <v>77</v>
      </c>
      <c r="C46" s="33"/>
      <c r="D46" s="32" t="s">
        <v>31</v>
      </c>
      <c r="E46" s="181">
        <v>23</v>
      </c>
      <c r="F46" s="182">
        <v>23</v>
      </c>
      <c r="G46" s="35">
        <v>23</v>
      </c>
      <c r="H46" s="35">
        <f t="shared" si="0"/>
        <v>100</v>
      </c>
      <c r="I46" s="35">
        <v>22.5</v>
      </c>
      <c r="J46" s="96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6"/>
    </row>
    <row r="47" spans="1:24" s="31" customFormat="1" ht="9.75" customHeight="1">
      <c r="A47" s="36" t="s">
        <v>27</v>
      </c>
      <c r="B47" s="37" t="s">
        <v>32</v>
      </c>
      <c r="C47" s="37"/>
      <c r="D47" s="36" t="s">
        <v>31</v>
      </c>
      <c r="E47" s="183">
        <v>23</v>
      </c>
      <c r="F47" s="184">
        <v>23</v>
      </c>
      <c r="G47" s="39">
        <v>23</v>
      </c>
      <c r="H47" s="39">
        <f t="shared" si="0"/>
        <v>100</v>
      </c>
      <c r="I47" s="39">
        <v>22</v>
      </c>
      <c r="J47" s="9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8"/>
    </row>
  </sheetData>
  <mergeCells count="20">
    <mergeCell ref="J4:J5"/>
    <mergeCell ref="K4:M4"/>
    <mergeCell ref="N4:N5"/>
    <mergeCell ref="A3:A5"/>
    <mergeCell ref="B3:C5"/>
    <mergeCell ref="D3:D5"/>
    <mergeCell ref="E4:E5"/>
    <mergeCell ref="E3:I3"/>
    <mergeCell ref="F4:H4"/>
    <mergeCell ref="I4:I5"/>
    <mergeCell ref="A1:X1"/>
    <mergeCell ref="T4:T5"/>
    <mergeCell ref="U4:W4"/>
    <mergeCell ref="X4:X5"/>
    <mergeCell ref="T3:X3"/>
    <mergeCell ref="O4:O5"/>
    <mergeCell ref="P4:R4"/>
    <mergeCell ref="S4:S5"/>
    <mergeCell ref="O3:S3"/>
    <mergeCell ref="J3:N3"/>
  </mergeCells>
  <printOptions horizontalCentered="1" verticalCentered="1"/>
  <pageMargins left="0.5905511811023623" right="0.5905511811023623" top="0.7874015748031497" bottom="0.7874015748031497" header="0.5118110236220472" footer="0.5118110236220472"/>
  <pageSetup firstPageNumber="109" useFirstPageNumber="1" horizontalDpi="300" verticalDpi="300" orientation="landscape" paperSize="9" r:id="rId1"/>
  <headerFooter alignWithMargins="0">
    <oddHeader>&amp;C&amp;"Times New Roman,Tučné"&amp;8&amp;UFinanční a hmotné ukazatele příspěvkových organizací zřízených městem Prostějovem pro rok 2006</oddHeader>
    <oddFooter>&amp;C&amp;8Stránka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11111121111">
    <tabColor indexed="14"/>
  </sheetPr>
  <dimension ref="A1:X47"/>
  <sheetViews>
    <sheetView zoomScale="120" zoomScaleNormal="120" workbookViewId="0" topLeftCell="B1">
      <selection activeCell="A1" sqref="A1:X1"/>
    </sheetView>
  </sheetViews>
  <sheetFormatPr defaultColWidth="10" defaultRowHeight="8.25"/>
  <cols>
    <col min="1" max="1" width="5.5" style="63" customWidth="1"/>
    <col min="2" max="2" width="6.5" style="53" customWidth="1"/>
    <col min="3" max="3" width="29.25" style="53" bestFit="1" customWidth="1"/>
    <col min="4" max="4" width="8.5" style="53" customWidth="1"/>
    <col min="5" max="7" width="11" style="53" customWidth="1"/>
    <col min="8" max="8" width="8.75" style="53" customWidth="1"/>
    <col min="9" max="12" width="11" style="53" customWidth="1"/>
    <col min="13" max="13" width="8.75" style="53" customWidth="1"/>
    <col min="14" max="17" width="11" style="53" customWidth="1"/>
    <col min="18" max="18" width="8.75" style="53" customWidth="1"/>
    <col min="19" max="22" width="11" style="53" customWidth="1"/>
    <col min="23" max="23" width="8.75" style="53" customWidth="1"/>
    <col min="24" max="24" width="11" style="53" customWidth="1"/>
    <col min="25" max="16384" width="6.5" style="53" customWidth="1"/>
  </cols>
  <sheetData>
    <row r="1" spans="1:24" s="1" customFormat="1" ht="15.75">
      <c r="A1" s="198" t="s">
        <v>103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3" spans="1:24" s="41" customFormat="1" ht="9.75" customHeight="1">
      <c r="A3" s="201" t="s">
        <v>94</v>
      </c>
      <c r="B3" s="204" t="s">
        <v>92</v>
      </c>
      <c r="C3" s="205"/>
      <c r="D3" s="201" t="s">
        <v>93</v>
      </c>
      <c r="E3" s="200" t="s">
        <v>79</v>
      </c>
      <c r="F3" s="200"/>
      <c r="G3" s="200"/>
      <c r="H3" s="200"/>
      <c r="I3" s="200"/>
      <c r="J3" s="200" t="s">
        <v>87</v>
      </c>
      <c r="K3" s="200"/>
      <c r="L3" s="200"/>
      <c r="M3" s="200"/>
      <c r="N3" s="200"/>
      <c r="O3" s="200" t="s">
        <v>88</v>
      </c>
      <c r="P3" s="200"/>
      <c r="Q3" s="200"/>
      <c r="R3" s="200"/>
      <c r="S3" s="200"/>
      <c r="T3" s="200" t="s">
        <v>86</v>
      </c>
      <c r="U3" s="200"/>
      <c r="V3" s="200"/>
      <c r="W3" s="200"/>
      <c r="X3" s="200"/>
    </row>
    <row r="4" spans="1:24" s="41" customFormat="1" ht="9.75" customHeight="1">
      <c r="A4" s="202"/>
      <c r="B4" s="206"/>
      <c r="C4" s="206"/>
      <c r="D4" s="202"/>
      <c r="E4" s="199" t="s">
        <v>91</v>
      </c>
      <c r="F4" s="200" t="s">
        <v>107</v>
      </c>
      <c r="G4" s="200"/>
      <c r="H4" s="200"/>
      <c r="I4" s="199" t="s">
        <v>108</v>
      </c>
      <c r="J4" s="199" t="s">
        <v>91</v>
      </c>
      <c r="K4" s="200" t="s">
        <v>107</v>
      </c>
      <c r="L4" s="200"/>
      <c r="M4" s="200"/>
      <c r="N4" s="199" t="s">
        <v>108</v>
      </c>
      <c r="O4" s="199" t="s">
        <v>91</v>
      </c>
      <c r="P4" s="200" t="s">
        <v>107</v>
      </c>
      <c r="Q4" s="200"/>
      <c r="R4" s="200"/>
      <c r="S4" s="199" t="s">
        <v>108</v>
      </c>
      <c r="T4" s="199" t="s">
        <v>91</v>
      </c>
      <c r="U4" s="200" t="s">
        <v>107</v>
      </c>
      <c r="V4" s="200"/>
      <c r="W4" s="200"/>
      <c r="X4" s="199" t="s">
        <v>108</v>
      </c>
    </row>
    <row r="5" spans="1:24" s="41" customFormat="1" ht="9.75" customHeight="1">
      <c r="A5" s="203"/>
      <c r="B5" s="207"/>
      <c r="C5" s="207"/>
      <c r="D5" s="203"/>
      <c r="E5" s="200"/>
      <c r="F5" s="40" t="s">
        <v>80</v>
      </c>
      <c r="G5" s="40" t="s">
        <v>81</v>
      </c>
      <c r="H5" s="40" t="s">
        <v>82</v>
      </c>
      <c r="I5" s="200"/>
      <c r="J5" s="200"/>
      <c r="K5" s="40" t="s">
        <v>80</v>
      </c>
      <c r="L5" s="40" t="s">
        <v>81</v>
      </c>
      <c r="M5" s="40" t="s">
        <v>82</v>
      </c>
      <c r="N5" s="200"/>
      <c r="O5" s="200"/>
      <c r="P5" s="40" t="s">
        <v>80</v>
      </c>
      <c r="Q5" s="40" t="s">
        <v>81</v>
      </c>
      <c r="R5" s="40" t="s">
        <v>82</v>
      </c>
      <c r="S5" s="200"/>
      <c r="T5" s="200"/>
      <c r="U5" s="40" t="s">
        <v>80</v>
      </c>
      <c r="V5" s="40" t="s">
        <v>81</v>
      </c>
      <c r="W5" s="40" t="s">
        <v>82</v>
      </c>
      <c r="X5" s="200"/>
    </row>
    <row r="6" spans="1:24" s="19" customFormat="1" ht="9.75" customHeight="1">
      <c r="A6" s="11" t="s">
        <v>0</v>
      </c>
      <c r="B6" s="12" t="s">
        <v>1</v>
      </c>
      <c r="C6" s="12"/>
      <c r="D6" s="11" t="s">
        <v>2</v>
      </c>
      <c r="E6" s="65">
        <f>SUM(E7,E10)</f>
        <v>7890.900000000001</v>
      </c>
      <c r="F6" s="66">
        <f>SUM(F7,F10)</f>
        <v>8172.331</v>
      </c>
      <c r="G6" s="66">
        <f>SUM(G7,G10)</f>
        <v>8012.3910000000005</v>
      </c>
      <c r="H6" s="16">
        <f aca="true" t="shared" si="0" ref="H6:H47">G6/F6*100</f>
        <v>98.04290844313576</v>
      </c>
      <c r="I6" s="77">
        <f>SUM(I7,I10)</f>
        <v>7586.311</v>
      </c>
      <c r="J6" s="106">
        <f>SUM(J7,J10)</f>
        <v>2289.8</v>
      </c>
      <c r="K6" s="107">
        <f>SUM(K7,K10)</f>
        <v>2438.831</v>
      </c>
      <c r="L6" s="66">
        <f>SUM(L7,L10)</f>
        <v>2279.014</v>
      </c>
      <c r="M6" s="16">
        <f aca="true" t="shared" si="1" ref="M6:M44">L6/K6*100</f>
        <v>93.44698341131469</v>
      </c>
      <c r="N6" s="66">
        <f>SUM(N7,N10)</f>
        <v>2303.668</v>
      </c>
      <c r="O6" s="65">
        <f>SUM(O7,O10)</f>
        <v>5601.1</v>
      </c>
      <c r="P6" s="66">
        <f>SUM(P7,P10)</f>
        <v>5733.5</v>
      </c>
      <c r="Q6" s="66">
        <f>SUM(Q7,Q10)</f>
        <v>5733.377</v>
      </c>
      <c r="R6" s="16">
        <f aca="true" t="shared" si="2" ref="R6:R44">Q6/P6*100</f>
        <v>99.99785471352578</v>
      </c>
      <c r="S6" s="66">
        <f>SUM(S7,S10)</f>
        <v>5282.643</v>
      </c>
      <c r="T6" s="65">
        <f>SUM(T7,T10)</f>
        <v>0</v>
      </c>
      <c r="U6" s="66">
        <f>SUM(U7,U10)</f>
        <v>0</v>
      </c>
      <c r="V6" s="66">
        <f>SUM(V7,V10)</f>
        <v>0</v>
      </c>
      <c r="W6" s="16" t="e">
        <f aca="true" t="shared" si="3" ref="W6:W44">V6/U6*100</f>
        <v>#DIV/0!</v>
      </c>
      <c r="X6" s="77">
        <f>SUM(X7,X10)</f>
        <v>0</v>
      </c>
    </row>
    <row r="7" spans="1:24" s="19" customFormat="1" ht="9.75" customHeight="1">
      <c r="A7" s="11" t="s">
        <v>3</v>
      </c>
      <c r="B7" s="12" t="s">
        <v>76</v>
      </c>
      <c r="C7" s="12"/>
      <c r="D7" s="11" t="s">
        <v>2</v>
      </c>
      <c r="E7" s="65">
        <f>SUM(E8,E9)</f>
        <v>740</v>
      </c>
      <c r="F7" s="66">
        <f>SUM(F8,F9)</f>
        <v>889.031</v>
      </c>
      <c r="G7" s="66">
        <f>SUM(G8,G9)</f>
        <v>729.214</v>
      </c>
      <c r="H7" s="16">
        <f t="shared" si="0"/>
        <v>82.02346149909285</v>
      </c>
      <c r="I7" s="77">
        <f>SUM(I8,I9)</f>
        <v>646.208</v>
      </c>
      <c r="J7" s="102">
        <f>SUM(J8,J9)</f>
        <v>740</v>
      </c>
      <c r="K7" s="123">
        <f>SUM(K8,K9)</f>
        <v>889.031</v>
      </c>
      <c r="L7" s="66">
        <f>SUM(L8,L9)</f>
        <v>729.214</v>
      </c>
      <c r="M7" s="16">
        <f t="shared" si="1"/>
        <v>82.02346149909285</v>
      </c>
      <c r="N7" s="66">
        <f>SUM(N8,N9)</f>
        <v>646.208</v>
      </c>
      <c r="O7" s="65">
        <f>SUM(O8,O9)</f>
        <v>0</v>
      </c>
      <c r="P7" s="66">
        <f>SUM(P8,P9)</f>
        <v>0</v>
      </c>
      <c r="Q7" s="66">
        <f>SUM(Q8,Q9)</f>
        <v>0</v>
      </c>
      <c r="R7" s="16" t="e">
        <f t="shared" si="2"/>
        <v>#DIV/0!</v>
      </c>
      <c r="S7" s="66">
        <f>SUM(S8,S9)</f>
        <v>0</v>
      </c>
      <c r="T7" s="65">
        <f>SUM(T8,T9)</f>
        <v>0</v>
      </c>
      <c r="U7" s="66">
        <f>SUM(U8,U9)</f>
        <v>0</v>
      </c>
      <c r="V7" s="66">
        <f>SUM(V8,V9)</f>
        <v>0</v>
      </c>
      <c r="W7" s="16" t="e">
        <f t="shared" si="3"/>
        <v>#DIV/0!</v>
      </c>
      <c r="X7" s="77">
        <f>SUM(X8,X9)</f>
        <v>0</v>
      </c>
    </row>
    <row r="8" spans="1:24" ht="9.75" customHeight="1">
      <c r="A8" s="50" t="s">
        <v>64</v>
      </c>
      <c r="B8" s="51" t="s">
        <v>5</v>
      </c>
      <c r="C8" s="51"/>
      <c r="D8" s="50" t="s">
        <v>2</v>
      </c>
      <c r="E8" s="67">
        <f aca="true" t="shared" si="4" ref="E8:G11">SUM(J8,O8)</f>
        <v>680</v>
      </c>
      <c r="F8" s="68">
        <f t="shared" si="4"/>
        <v>680</v>
      </c>
      <c r="G8" s="68">
        <f t="shared" si="4"/>
        <v>546.677</v>
      </c>
      <c r="H8" s="52">
        <f t="shared" si="0"/>
        <v>80.39367647058823</v>
      </c>
      <c r="I8" s="78">
        <f>SUM(N8,S8)</f>
        <v>526.02</v>
      </c>
      <c r="J8" s="122">
        <v>680</v>
      </c>
      <c r="K8" s="124">
        <v>680</v>
      </c>
      <c r="L8" s="68">
        <v>546.677</v>
      </c>
      <c r="M8" s="52">
        <f t="shared" si="1"/>
        <v>80.39367647058823</v>
      </c>
      <c r="N8" s="68">
        <v>526.02</v>
      </c>
      <c r="O8" s="67"/>
      <c r="P8" s="68"/>
      <c r="Q8" s="68"/>
      <c r="R8" s="52" t="e">
        <f t="shared" si="2"/>
        <v>#DIV/0!</v>
      </c>
      <c r="S8" s="68"/>
      <c r="T8" s="67"/>
      <c r="U8" s="68"/>
      <c r="V8" s="68"/>
      <c r="W8" s="52" t="e">
        <f t="shared" si="3"/>
        <v>#DIV/0!</v>
      </c>
      <c r="X8" s="78"/>
    </row>
    <row r="9" spans="1:24" ht="9.75" customHeight="1">
      <c r="A9" s="54" t="s">
        <v>65</v>
      </c>
      <c r="B9" s="55" t="s">
        <v>7</v>
      </c>
      <c r="C9" s="55"/>
      <c r="D9" s="54" t="s">
        <v>2</v>
      </c>
      <c r="E9" s="69">
        <f t="shared" si="4"/>
        <v>60</v>
      </c>
      <c r="F9" s="70">
        <f t="shared" si="4"/>
        <v>209.031</v>
      </c>
      <c r="G9" s="70">
        <f t="shared" si="4"/>
        <v>182.537</v>
      </c>
      <c r="H9" s="56">
        <f t="shared" si="0"/>
        <v>87.3253249518014</v>
      </c>
      <c r="I9" s="79">
        <f>SUM(N9,S9)</f>
        <v>120.188</v>
      </c>
      <c r="J9" s="108">
        <v>60</v>
      </c>
      <c r="K9" s="109">
        <v>209.031</v>
      </c>
      <c r="L9" s="70">
        <v>182.537</v>
      </c>
      <c r="M9" s="56">
        <f t="shared" si="1"/>
        <v>87.3253249518014</v>
      </c>
      <c r="N9" s="70">
        <v>120.188</v>
      </c>
      <c r="O9" s="69"/>
      <c r="P9" s="70"/>
      <c r="Q9" s="70"/>
      <c r="R9" s="56" t="e">
        <f t="shared" si="2"/>
        <v>#DIV/0!</v>
      </c>
      <c r="S9" s="70"/>
      <c r="T9" s="69"/>
      <c r="U9" s="70"/>
      <c r="V9" s="70"/>
      <c r="W9" s="56" t="e">
        <f t="shared" si="3"/>
        <v>#DIV/0!</v>
      </c>
      <c r="X9" s="79"/>
    </row>
    <row r="10" spans="1:24" s="9" customFormat="1" ht="9.75" customHeight="1">
      <c r="A10" s="11" t="s">
        <v>4</v>
      </c>
      <c r="B10" s="18" t="s">
        <v>9</v>
      </c>
      <c r="C10" s="17"/>
      <c r="D10" s="11" t="s">
        <v>2</v>
      </c>
      <c r="E10" s="65">
        <f t="shared" si="4"/>
        <v>7150.900000000001</v>
      </c>
      <c r="F10" s="66">
        <f t="shared" si="4"/>
        <v>7283.3</v>
      </c>
      <c r="G10" s="66">
        <f t="shared" si="4"/>
        <v>7283.177000000001</v>
      </c>
      <c r="H10" s="16">
        <f t="shared" si="0"/>
        <v>99.99831120508561</v>
      </c>
      <c r="I10" s="77">
        <f>SUM(N10,S10)</f>
        <v>6940.103</v>
      </c>
      <c r="J10" s="110">
        <v>1549.8</v>
      </c>
      <c r="K10" s="111">
        <v>1549.8</v>
      </c>
      <c r="L10" s="66">
        <v>1549.8</v>
      </c>
      <c r="M10" s="16">
        <f t="shared" si="1"/>
        <v>100</v>
      </c>
      <c r="N10" s="66">
        <v>1657.46</v>
      </c>
      <c r="O10" s="65">
        <v>5601.1</v>
      </c>
      <c r="P10" s="66">
        <v>5733.5</v>
      </c>
      <c r="Q10" s="66">
        <v>5733.377</v>
      </c>
      <c r="R10" s="16">
        <f t="shared" si="2"/>
        <v>99.99785471352578</v>
      </c>
      <c r="S10" s="66">
        <v>5282.643</v>
      </c>
      <c r="T10" s="65"/>
      <c r="U10" s="66"/>
      <c r="V10" s="66"/>
      <c r="W10" s="16" t="e">
        <f t="shared" si="3"/>
        <v>#DIV/0!</v>
      </c>
      <c r="X10" s="77"/>
    </row>
    <row r="11" spans="1:24" s="9" customFormat="1" ht="9.75" customHeight="1">
      <c r="A11" s="11" t="s">
        <v>6</v>
      </c>
      <c r="B11" s="18" t="s">
        <v>11</v>
      </c>
      <c r="C11" s="17"/>
      <c r="D11" s="11" t="s">
        <v>2</v>
      </c>
      <c r="E11" s="65">
        <f t="shared" si="4"/>
        <v>0</v>
      </c>
      <c r="F11" s="66">
        <f t="shared" si="4"/>
        <v>0</v>
      </c>
      <c r="G11" s="66">
        <f t="shared" si="4"/>
        <v>0</v>
      </c>
      <c r="H11" s="16" t="e">
        <f t="shared" si="0"/>
        <v>#DIV/0!</v>
      </c>
      <c r="I11" s="77">
        <f>SUM(N11,S11)</f>
        <v>0</v>
      </c>
      <c r="J11" s="112"/>
      <c r="K11" s="113"/>
      <c r="L11" s="66"/>
      <c r="M11" s="16" t="e">
        <f t="shared" si="1"/>
        <v>#DIV/0!</v>
      </c>
      <c r="N11" s="66"/>
      <c r="O11" s="65"/>
      <c r="P11" s="66"/>
      <c r="Q11" s="66"/>
      <c r="R11" s="16" t="e">
        <f t="shared" si="2"/>
        <v>#DIV/0!</v>
      </c>
      <c r="S11" s="66"/>
      <c r="T11" s="65"/>
      <c r="U11" s="66"/>
      <c r="V11" s="66"/>
      <c r="W11" s="16" t="e">
        <f t="shared" si="3"/>
        <v>#DIV/0!</v>
      </c>
      <c r="X11" s="77"/>
    </row>
    <row r="12" spans="1:24" s="9" customFormat="1" ht="9.75" customHeight="1">
      <c r="A12" s="11" t="s">
        <v>8</v>
      </c>
      <c r="B12" s="18" t="s">
        <v>13</v>
      </c>
      <c r="C12" s="17"/>
      <c r="D12" s="11" t="s">
        <v>2</v>
      </c>
      <c r="E12" s="65">
        <f>SUM(E13,E17,E23,E27,E31,E32,E36,E37,E38,E39,E40,E43)</f>
        <v>7890.9</v>
      </c>
      <c r="F12" s="66">
        <f>SUM(F13,F17,F23,F27,F31,F32,F36,F37,F38,F39,F40,F43)</f>
        <v>8172.331</v>
      </c>
      <c r="G12" s="66">
        <f>SUM(G13,G17,G23,G27,G31,G32,G36,G37,G38,G39,G40,G43)</f>
        <v>7985.17</v>
      </c>
      <c r="H12" s="16">
        <f t="shared" si="0"/>
        <v>97.70982110244923</v>
      </c>
      <c r="I12" s="77">
        <f>SUM(I13,I17,I23,I27,I31,I32,I36,I37,I38,I39,I40,I43)</f>
        <v>7255.66</v>
      </c>
      <c r="J12" s="106">
        <f>SUM(J13,J17,J23,J27,J31,J32,J36,J37,J38,J39,J40,J43)</f>
        <v>2289.8</v>
      </c>
      <c r="K12" s="107">
        <f>SUM(K13,K17,K23,K27,K31,K32,K36,K37,K38,K39,K40,K43)</f>
        <v>2438.831</v>
      </c>
      <c r="L12" s="66">
        <f>SUM(L13,L17,L23,L27,L31,L32,L36,L37,L38,L39,L40,L43)</f>
        <v>2251.793</v>
      </c>
      <c r="M12" s="16">
        <f t="shared" si="1"/>
        <v>92.33083391182086</v>
      </c>
      <c r="N12" s="66">
        <f>SUM(N13,N17,N23,N27,N31,N32,N36,N37,N38,N39,N40,N43)</f>
        <v>1973.0169999999998</v>
      </c>
      <c r="O12" s="65">
        <f>SUM(O13,O17,O23,O27,O31,O32,O36,O37,O38,O39,O40,O43)</f>
        <v>5601.1</v>
      </c>
      <c r="P12" s="66">
        <f>SUM(P13,P17,P23,P27,P31,P32,P36,P37,P38,P39,P40,P43)</f>
        <v>5733.5</v>
      </c>
      <c r="Q12" s="66">
        <f>SUM(Q13,Q17,Q23,Q27,Q31,Q32,Q36,Q37,Q38,Q39,Q40,Q43)</f>
        <v>5733.377</v>
      </c>
      <c r="R12" s="16">
        <f t="shared" si="2"/>
        <v>99.99785471352578</v>
      </c>
      <c r="S12" s="66">
        <f>SUM(S13,S17,S23,S27,S31,S32,S36,S37,S38,S39,S40,S43)</f>
        <v>5282.643</v>
      </c>
      <c r="T12" s="65">
        <f>SUM(T13,T17,T23,T27,T31,T32,T36,T37,T38,T39,T40,T43)</f>
        <v>0</v>
      </c>
      <c r="U12" s="66">
        <f>SUM(U13,U17,U23,U27,U31,U32,U36,U37,U38,U39,U40,U43)</f>
        <v>0</v>
      </c>
      <c r="V12" s="66">
        <f>SUM(V13,V17,V23,V27,V31,V32,V36,V37,V38,V39,V40,V43)</f>
        <v>0</v>
      </c>
      <c r="W12" s="16" t="e">
        <f t="shared" si="3"/>
        <v>#DIV/0!</v>
      </c>
      <c r="X12" s="77">
        <f>SUM(X13,X17,X23,X27,X31,X32,X36,X37,X38,X39,X40,X43)</f>
        <v>0</v>
      </c>
    </row>
    <row r="13" spans="1:24" s="9" customFormat="1" ht="9.75" customHeight="1">
      <c r="A13" s="15" t="s">
        <v>10</v>
      </c>
      <c r="B13" s="20" t="s">
        <v>33</v>
      </c>
      <c r="C13" s="25"/>
      <c r="D13" s="15" t="s">
        <v>2</v>
      </c>
      <c r="E13" s="71">
        <f>SUM(E14:E16)</f>
        <v>650.6</v>
      </c>
      <c r="F13" s="72">
        <f>SUM(F14:F16)</f>
        <v>753.6310000000001</v>
      </c>
      <c r="G13" s="72">
        <f>SUM(G14:G16)</f>
        <v>617.583</v>
      </c>
      <c r="H13" s="8">
        <f t="shared" si="0"/>
        <v>81.94766404248232</v>
      </c>
      <c r="I13" s="80">
        <f>SUM(I14:I16)</f>
        <v>492.456</v>
      </c>
      <c r="J13" s="114">
        <f>SUM(J14:J16)</f>
        <v>619.5</v>
      </c>
      <c r="K13" s="115">
        <f>SUM(K14:K16)</f>
        <v>723.931</v>
      </c>
      <c r="L13" s="72">
        <f>SUM(L14:L16)</f>
        <v>587.573</v>
      </c>
      <c r="M13" s="8">
        <f t="shared" si="1"/>
        <v>81.16422697743293</v>
      </c>
      <c r="N13" s="72">
        <f>SUM(N14:N16)</f>
        <v>459.528</v>
      </c>
      <c r="O13" s="71">
        <f>SUM(O14:O16)</f>
        <v>31.1</v>
      </c>
      <c r="P13" s="72">
        <f>SUM(P14:P16)</f>
        <v>29.7</v>
      </c>
      <c r="Q13" s="72">
        <f>SUM(Q14:Q16)</f>
        <v>30.01</v>
      </c>
      <c r="R13" s="8">
        <f t="shared" si="2"/>
        <v>101.04377104377105</v>
      </c>
      <c r="S13" s="72">
        <f>SUM(S14:S16)</f>
        <v>32.928</v>
      </c>
      <c r="T13" s="71">
        <f>SUM(T14:T16)</f>
        <v>0</v>
      </c>
      <c r="U13" s="72">
        <f>SUM(U14:U16)</f>
        <v>0</v>
      </c>
      <c r="V13" s="72">
        <f>SUM(V14:V16)</f>
        <v>0</v>
      </c>
      <c r="W13" s="8" t="e">
        <f t="shared" si="3"/>
        <v>#DIV/0!</v>
      </c>
      <c r="X13" s="80">
        <f>SUM(X14:X16)</f>
        <v>0</v>
      </c>
    </row>
    <row r="14" spans="1:24" ht="9.75" customHeight="1">
      <c r="A14" s="50" t="s">
        <v>66</v>
      </c>
      <c r="B14" s="51" t="s">
        <v>34</v>
      </c>
      <c r="C14" s="51" t="s">
        <v>35</v>
      </c>
      <c r="D14" s="50" t="s">
        <v>2</v>
      </c>
      <c r="E14" s="67">
        <f aca="true" t="shared" si="5" ref="E14:G16">SUM(J14,O14)</f>
        <v>0</v>
      </c>
      <c r="F14" s="68">
        <f t="shared" si="5"/>
        <v>73.677</v>
      </c>
      <c r="G14" s="68">
        <f t="shared" si="5"/>
        <v>56.091</v>
      </c>
      <c r="H14" s="52">
        <f t="shared" si="0"/>
        <v>76.1309499572458</v>
      </c>
      <c r="I14" s="78">
        <f>SUM(N14,S14)</f>
        <v>44.065</v>
      </c>
      <c r="J14" s="108"/>
      <c r="K14" s="109">
        <v>73.677</v>
      </c>
      <c r="L14" s="68">
        <v>56.091</v>
      </c>
      <c r="M14" s="52">
        <f t="shared" si="1"/>
        <v>76.1309499572458</v>
      </c>
      <c r="N14" s="68">
        <v>44.065</v>
      </c>
      <c r="O14" s="67"/>
      <c r="P14" s="68"/>
      <c r="Q14" s="68"/>
      <c r="R14" s="52" t="e">
        <f t="shared" si="2"/>
        <v>#DIV/0!</v>
      </c>
      <c r="S14" s="68"/>
      <c r="T14" s="67"/>
      <c r="U14" s="68"/>
      <c r="V14" s="68"/>
      <c r="W14" s="52" t="e">
        <f t="shared" si="3"/>
        <v>#DIV/0!</v>
      </c>
      <c r="X14" s="78"/>
    </row>
    <row r="15" spans="1:24" ht="9.75" customHeight="1">
      <c r="A15" s="57" t="s">
        <v>67</v>
      </c>
      <c r="B15" s="58"/>
      <c r="C15" s="58" t="s">
        <v>38</v>
      </c>
      <c r="D15" s="57" t="s">
        <v>2</v>
      </c>
      <c r="E15" s="73">
        <f t="shared" si="5"/>
        <v>66</v>
      </c>
      <c r="F15" s="74">
        <f t="shared" si="5"/>
        <v>141.354</v>
      </c>
      <c r="G15" s="74">
        <f t="shared" si="5"/>
        <v>124.717</v>
      </c>
      <c r="H15" s="59">
        <f t="shared" si="0"/>
        <v>88.23025878291381</v>
      </c>
      <c r="I15" s="81">
        <f>SUM(N15,S15)</f>
        <v>46.377</v>
      </c>
      <c r="J15" s="108">
        <v>66</v>
      </c>
      <c r="K15" s="109">
        <v>141.354</v>
      </c>
      <c r="L15" s="74">
        <v>124.717</v>
      </c>
      <c r="M15" s="59">
        <f t="shared" si="1"/>
        <v>88.23025878291381</v>
      </c>
      <c r="N15" s="74">
        <v>46.377</v>
      </c>
      <c r="O15" s="73"/>
      <c r="P15" s="74"/>
      <c r="Q15" s="74"/>
      <c r="R15" s="59" t="e">
        <f t="shared" si="2"/>
        <v>#DIV/0!</v>
      </c>
      <c r="S15" s="74"/>
      <c r="T15" s="73"/>
      <c r="U15" s="74"/>
      <c r="V15" s="74"/>
      <c r="W15" s="59" t="e">
        <f t="shared" si="3"/>
        <v>#DIV/0!</v>
      </c>
      <c r="X15" s="81"/>
    </row>
    <row r="16" spans="1:24" ht="9.75" customHeight="1">
      <c r="A16" s="60" t="s">
        <v>68</v>
      </c>
      <c r="B16" s="61"/>
      <c r="C16" s="61" t="s">
        <v>39</v>
      </c>
      <c r="D16" s="60" t="s">
        <v>2</v>
      </c>
      <c r="E16" s="75">
        <f t="shared" si="5"/>
        <v>584.6</v>
      </c>
      <c r="F16" s="76">
        <f t="shared" si="5"/>
        <v>538.6</v>
      </c>
      <c r="G16" s="76">
        <f t="shared" si="5"/>
        <v>436.775</v>
      </c>
      <c r="H16" s="62">
        <f t="shared" si="0"/>
        <v>81.09450427033048</v>
      </c>
      <c r="I16" s="82">
        <f>SUM(N16,S16)</f>
        <v>402.014</v>
      </c>
      <c r="J16" s="116">
        <v>553.5</v>
      </c>
      <c r="K16" s="117">
        <v>508.9</v>
      </c>
      <c r="L16" s="76">
        <v>406.765</v>
      </c>
      <c r="M16" s="62">
        <f t="shared" si="1"/>
        <v>79.93024169777952</v>
      </c>
      <c r="N16" s="76">
        <v>369.086</v>
      </c>
      <c r="O16" s="75">
        <v>31.1</v>
      </c>
      <c r="P16" s="76">
        <v>29.7</v>
      </c>
      <c r="Q16" s="76">
        <v>30.01</v>
      </c>
      <c r="R16" s="62">
        <f t="shared" si="2"/>
        <v>101.04377104377105</v>
      </c>
      <c r="S16" s="76">
        <v>32.928</v>
      </c>
      <c r="T16" s="75"/>
      <c r="U16" s="76"/>
      <c r="V16" s="76"/>
      <c r="W16" s="62" t="e">
        <f t="shared" si="3"/>
        <v>#DIV/0!</v>
      </c>
      <c r="X16" s="82"/>
    </row>
    <row r="17" spans="1:24" s="9" customFormat="1" ht="9.75" customHeight="1">
      <c r="A17" s="15" t="s">
        <v>12</v>
      </c>
      <c r="B17" s="26" t="s">
        <v>49</v>
      </c>
      <c r="C17" s="26"/>
      <c r="D17" s="15" t="s">
        <v>2</v>
      </c>
      <c r="E17" s="71">
        <f>SUM(E18:E22)</f>
        <v>862</v>
      </c>
      <c r="F17" s="72">
        <f>SUM(F18:F22)</f>
        <v>905.2</v>
      </c>
      <c r="G17" s="72">
        <f>SUM(G18:G22)</f>
        <v>905.01</v>
      </c>
      <c r="H17" s="8">
        <f t="shared" si="0"/>
        <v>99.97901016349977</v>
      </c>
      <c r="I17" s="80">
        <f>SUM(I18:I22)</f>
        <v>775.862</v>
      </c>
      <c r="J17" s="114">
        <f>SUM(J18:J22)</f>
        <v>862</v>
      </c>
      <c r="K17" s="115">
        <f>SUM(K18:K22)</f>
        <v>905.2</v>
      </c>
      <c r="L17" s="72">
        <f>SUM(L18:L22)</f>
        <v>905.01</v>
      </c>
      <c r="M17" s="8">
        <f t="shared" si="1"/>
        <v>99.97901016349977</v>
      </c>
      <c r="N17" s="72">
        <f>SUM(N18:N22)</f>
        <v>775.862</v>
      </c>
      <c r="O17" s="71">
        <f>SUM(O18:O22)</f>
        <v>0</v>
      </c>
      <c r="P17" s="72">
        <f>SUM(P18:P22)</f>
        <v>0</v>
      </c>
      <c r="Q17" s="72">
        <f>SUM(Q18:Q22)</f>
        <v>0</v>
      </c>
      <c r="R17" s="8" t="e">
        <f t="shared" si="2"/>
        <v>#DIV/0!</v>
      </c>
      <c r="S17" s="72">
        <f>SUM(S18:S22)</f>
        <v>0</v>
      </c>
      <c r="T17" s="71">
        <f>SUM(T18:T22)</f>
        <v>0</v>
      </c>
      <c r="U17" s="72">
        <f>SUM(U18:U22)</f>
        <v>0</v>
      </c>
      <c r="V17" s="72">
        <f>SUM(V18:V22)</f>
        <v>0</v>
      </c>
      <c r="W17" s="8" t="e">
        <f t="shared" si="3"/>
        <v>#DIV/0!</v>
      </c>
      <c r="X17" s="80">
        <f>SUM(X18:X22)</f>
        <v>0</v>
      </c>
    </row>
    <row r="18" spans="1:24" ht="9.75" customHeight="1">
      <c r="A18" s="57" t="s">
        <v>69</v>
      </c>
      <c r="B18" s="58" t="s">
        <v>34</v>
      </c>
      <c r="C18" s="58" t="s">
        <v>44</v>
      </c>
      <c r="D18" s="57" t="s">
        <v>2</v>
      </c>
      <c r="E18" s="73">
        <f aca="true" t="shared" si="6" ref="E18:G22">SUM(J18,O18)</f>
        <v>162</v>
      </c>
      <c r="F18" s="74">
        <f t="shared" si="6"/>
        <v>135.8</v>
      </c>
      <c r="G18" s="74">
        <f t="shared" si="6"/>
        <v>135.758</v>
      </c>
      <c r="H18" s="59">
        <f t="shared" si="0"/>
        <v>99.96907216494844</v>
      </c>
      <c r="I18" s="81">
        <f>SUM(N18,S18)</f>
        <v>143.95</v>
      </c>
      <c r="J18" s="108">
        <v>162</v>
      </c>
      <c r="K18" s="109">
        <v>135.8</v>
      </c>
      <c r="L18" s="74">
        <v>135.758</v>
      </c>
      <c r="M18" s="59">
        <f t="shared" si="1"/>
        <v>99.96907216494844</v>
      </c>
      <c r="N18" s="74">
        <v>143.95</v>
      </c>
      <c r="O18" s="73"/>
      <c r="P18" s="74"/>
      <c r="Q18" s="74"/>
      <c r="R18" s="59" t="e">
        <f t="shared" si="2"/>
        <v>#DIV/0!</v>
      </c>
      <c r="S18" s="74"/>
      <c r="T18" s="73"/>
      <c r="U18" s="74"/>
      <c r="V18" s="74"/>
      <c r="W18" s="59" t="e">
        <f t="shared" si="3"/>
        <v>#DIV/0!</v>
      </c>
      <c r="X18" s="81"/>
    </row>
    <row r="19" spans="1:24" ht="9.75" customHeight="1">
      <c r="A19" s="57" t="s">
        <v>70</v>
      </c>
      <c r="B19" s="58"/>
      <c r="C19" s="58" t="s">
        <v>45</v>
      </c>
      <c r="D19" s="57" t="s">
        <v>2</v>
      </c>
      <c r="E19" s="73">
        <f t="shared" si="6"/>
        <v>90</v>
      </c>
      <c r="F19" s="74">
        <f t="shared" si="6"/>
        <v>107.8</v>
      </c>
      <c r="G19" s="74">
        <f t="shared" si="6"/>
        <v>107.72</v>
      </c>
      <c r="H19" s="59">
        <f t="shared" si="0"/>
        <v>99.92578849721707</v>
      </c>
      <c r="I19" s="81">
        <f>SUM(N19,S19)</f>
        <v>76.948</v>
      </c>
      <c r="J19" s="108">
        <v>90</v>
      </c>
      <c r="K19" s="109">
        <v>107.8</v>
      </c>
      <c r="L19" s="74">
        <v>107.72</v>
      </c>
      <c r="M19" s="59">
        <f t="shared" si="1"/>
        <v>99.92578849721707</v>
      </c>
      <c r="N19" s="74">
        <v>76.948</v>
      </c>
      <c r="O19" s="73"/>
      <c r="P19" s="74"/>
      <c r="Q19" s="74"/>
      <c r="R19" s="59" t="e">
        <f t="shared" si="2"/>
        <v>#DIV/0!</v>
      </c>
      <c r="S19" s="74"/>
      <c r="T19" s="73"/>
      <c r="U19" s="74"/>
      <c r="V19" s="74"/>
      <c r="W19" s="59" t="e">
        <f t="shared" si="3"/>
        <v>#DIV/0!</v>
      </c>
      <c r="X19" s="81"/>
    </row>
    <row r="20" spans="1:24" ht="9.75" customHeight="1">
      <c r="A20" s="57" t="s">
        <v>71</v>
      </c>
      <c r="B20" s="58"/>
      <c r="C20" s="58" t="s">
        <v>46</v>
      </c>
      <c r="D20" s="57" t="s">
        <v>2</v>
      </c>
      <c r="E20" s="73">
        <f t="shared" si="6"/>
        <v>200</v>
      </c>
      <c r="F20" s="74">
        <f t="shared" si="6"/>
        <v>133.2</v>
      </c>
      <c r="G20" s="74">
        <f t="shared" si="6"/>
        <v>133.186</v>
      </c>
      <c r="H20" s="59">
        <f t="shared" si="0"/>
        <v>99.9894894894895</v>
      </c>
      <c r="I20" s="81">
        <f>SUM(N20,S20)</f>
        <v>151.082</v>
      </c>
      <c r="J20" s="108">
        <v>200</v>
      </c>
      <c r="K20" s="109">
        <v>133.2</v>
      </c>
      <c r="L20" s="74">
        <v>133.186</v>
      </c>
      <c r="M20" s="59">
        <f t="shared" si="1"/>
        <v>99.9894894894895</v>
      </c>
      <c r="N20" s="74">
        <v>151.082</v>
      </c>
      <c r="O20" s="73"/>
      <c r="P20" s="74"/>
      <c r="Q20" s="74"/>
      <c r="R20" s="59" t="e">
        <f t="shared" si="2"/>
        <v>#DIV/0!</v>
      </c>
      <c r="S20" s="74"/>
      <c r="T20" s="73"/>
      <c r="U20" s="74"/>
      <c r="V20" s="74"/>
      <c r="W20" s="59" t="e">
        <f t="shared" si="3"/>
        <v>#DIV/0!</v>
      </c>
      <c r="X20" s="81"/>
    </row>
    <row r="21" spans="1:24" ht="9.75" customHeight="1">
      <c r="A21" s="57" t="s">
        <v>72</v>
      </c>
      <c r="B21" s="58"/>
      <c r="C21" s="58" t="s">
        <v>47</v>
      </c>
      <c r="D21" s="57" t="s">
        <v>2</v>
      </c>
      <c r="E21" s="73">
        <f t="shared" si="6"/>
        <v>410</v>
      </c>
      <c r="F21" s="74">
        <f t="shared" si="6"/>
        <v>528.4</v>
      </c>
      <c r="G21" s="74">
        <f t="shared" si="6"/>
        <v>528.346</v>
      </c>
      <c r="H21" s="59">
        <f t="shared" si="0"/>
        <v>99.98978046934141</v>
      </c>
      <c r="I21" s="81">
        <f>SUM(N21,S21)</f>
        <v>403.882</v>
      </c>
      <c r="J21" s="108">
        <v>410</v>
      </c>
      <c r="K21" s="109">
        <v>528.4</v>
      </c>
      <c r="L21" s="74">
        <v>528.346</v>
      </c>
      <c r="M21" s="59">
        <f t="shared" si="1"/>
        <v>99.98978046934141</v>
      </c>
      <c r="N21" s="74">
        <v>403.882</v>
      </c>
      <c r="O21" s="73"/>
      <c r="P21" s="74"/>
      <c r="Q21" s="74"/>
      <c r="R21" s="59" t="e">
        <f t="shared" si="2"/>
        <v>#DIV/0!</v>
      </c>
      <c r="S21" s="74"/>
      <c r="T21" s="73"/>
      <c r="U21" s="74"/>
      <c r="V21" s="74"/>
      <c r="W21" s="59" t="e">
        <f t="shared" si="3"/>
        <v>#DIV/0!</v>
      </c>
      <c r="X21" s="81"/>
    </row>
    <row r="22" spans="1:24" ht="9.75" customHeight="1">
      <c r="A22" s="60" t="s">
        <v>73</v>
      </c>
      <c r="B22" s="61"/>
      <c r="C22" s="61" t="s">
        <v>39</v>
      </c>
      <c r="D22" s="60" t="s">
        <v>2</v>
      </c>
      <c r="E22" s="75">
        <f t="shared" si="6"/>
        <v>0</v>
      </c>
      <c r="F22" s="76">
        <f t="shared" si="6"/>
        <v>0</v>
      </c>
      <c r="G22" s="76">
        <f t="shared" si="6"/>
        <v>0</v>
      </c>
      <c r="H22" s="62" t="e">
        <f t="shared" si="0"/>
        <v>#DIV/0!</v>
      </c>
      <c r="I22" s="82">
        <f>SUM(N22,S22)</f>
        <v>0</v>
      </c>
      <c r="J22" s="118"/>
      <c r="K22" s="119"/>
      <c r="L22" s="76"/>
      <c r="M22" s="62" t="e">
        <f t="shared" si="1"/>
        <v>#DIV/0!</v>
      </c>
      <c r="N22" s="76"/>
      <c r="O22" s="75"/>
      <c r="P22" s="76"/>
      <c r="Q22" s="76"/>
      <c r="R22" s="62" t="e">
        <f t="shared" si="2"/>
        <v>#DIV/0!</v>
      </c>
      <c r="S22" s="76"/>
      <c r="T22" s="75"/>
      <c r="U22" s="76"/>
      <c r="V22" s="76"/>
      <c r="W22" s="62" t="e">
        <f t="shared" si="3"/>
        <v>#DIV/0!</v>
      </c>
      <c r="X22" s="82"/>
    </row>
    <row r="23" spans="1:24" s="9" customFormat="1" ht="9.75" customHeight="1">
      <c r="A23" s="15" t="s">
        <v>14</v>
      </c>
      <c r="B23" s="26" t="s">
        <v>50</v>
      </c>
      <c r="C23" s="26"/>
      <c r="D23" s="15" t="s">
        <v>2</v>
      </c>
      <c r="E23" s="71">
        <f>SUM(E24:E26)</f>
        <v>0</v>
      </c>
      <c r="F23" s="72">
        <f>SUM(F24:F26)</f>
        <v>0</v>
      </c>
      <c r="G23" s="72">
        <f>SUM(G24:G26)</f>
        <v>0</v>
      </c>
      <c r="H23" s="8" t="e">
        <f t="shared" si="0"/>
        <v>#DIV/0!</v>
      </c>
      <c r="I23" s="80">
        <f>SUM(I24:I26)</f>
        <v>0</v>
      </c>
      <c r="J23" s="114">
        <f>SUM(J24:J26)</f>
        <v>0</v>
      </c>
      <c r="K23" s="115">
        <f>SUM(K24:K26)</f>
        <v>0</v>
      </c>
      <c r="L23" s="72">
        <f>SUM(L24:L26)</f>
        <v>0</v>
      </c>
      <c r="M23" s="8" t="e">
        <f t="shared" si="1"/>
        <v>#DIV/0!</v>
      </c>
      <c r="N23" s="72">
        <f>SUM(N24:N26)</f>
        <v>0</v>
      </c>
      <c r="O23" s="71">
        <f>SUM(O24:O26)</f>
        <v>0</v>
      </c>
      <c r="P23" s="72">
        <f>SUM(P24:P26)</f>
        <v>0</v>
      </c>
      <c r="Q23" s="72">
        <f>SUM(Q24:Q26)</f>
        <v>0</v>
      </c>
      <c r="R23" s="8" t="e">
        <f t="shared" si="2"/>
        <v>#DIV/0!</v>
      </c>
      <c r="S23" s="72">
        <f>SUM(S24:S26)</f>
        <v>0</v>
      </c>
      <c r="T23" s="71">
        <f>SUM(T24:T26)</f>
        <v>0</v>
      </c>
      <c r="U23" s="72">
        <f>SUM(U24:U26)</f>
        <v>0</v>
      </c>
      <c r="V23" s="72">
        <f>SUM(V24:V26)</f>
        <v>0</v>
      </c>
      <c r="W23" s="8" t="e">
        <f t="shared" si="3"/>
        <v>#DIV/0!</v>
      </c>
      <c r="X23" s="80">
        <f>SUM(X24:X26)</f>
        <v>0</v>
      </c>
    </row>
    <row r="24" spans="1:24" ht="9.75" customHeight="1">
      <c r="A24" s="57" t="s">
        <v>36</v>
      </c>
      <c r="B24" s="58" t="s">
        <v>34</v>
      </c>
      <c r="C24" s="58" t="s">
        <v>78</v>
      </c>
      <c r="D24" s="57" t="s">
        <v>2</v>
      </c>
      <c r="E24" s="73">
        <f aca="true" t="shared" si="7" ref="E24:G26">SUM(J24,O24)</f>
        <v>0</v>
      </c>
      <c r="F24" s="74">
        <f t="shared" si="7"/>
        <v>0</v>
      </c>
      <c r="G24" s="74">
        <f t="shared" si="7"/>
        <v>0</v>
      </c>
      <c r="H24" s="59" t="e">
        <f t="shared" si="0"/>
        <v>#DIV/0!</v>
      </c>
      <c r="I24" s="81">
        <f>SUM(N24,S24)</f>
        <v>0</v>
      </c>
      <c r="J24" s="108"/>
      <c r="K24" s="109"/>
      <c r="L24" s="74"/>
      <c r="M24" s="59" t="e">
        <f t="shared" si="1"/>
        <v>#DIV/0!</v>
      </c>
      <c r="N24" s="74"/>
      <c r="O24" s="73"/>
      <c r="P24" s="74"/>
      <c r="Q24" s="74"/>
      <c r="R24" s="59" t="e">
        <f t="shared" si="2"/>
        <v>#DIV/0!</v>
      </c>
      <c r="S24" s="74"/>
      <c r="T24" s="73"/>
      <c r="U24" s="74"/>
      <c r="V24" s="74"/>
      <c r="W24" s="59" t="e">
        <f t="shared" si="3"/>
        <v>#DIV/0!</v>
      </c>
      <c r="X24" s="81"/>
    </row>
    <row r="25" spans="1:24" ht="9.75" customHeight="1">
      <c r="A25" s="57" t="s">
        <v>37</v>
      </c>
      <c r="B25" s="58"/>
      <c r="C25" s="58" t="s">
        <v>48</v>
      </c>
      <c r="D25" s="57" t="s">
        <v>2</v>
      </c>
      <c r="E25" s="73">
        <f t="shared" si="7"/>
        <v>0</v>
      </c>
      <c r="F25" s="74">
        <f t="shared" si="7"/>
        <v>0</v>
      </c>
      <c r="G25" s="74">
        <f t="shared" si="7"/>
        <v>0</v>
      </c>
      <c r="H25" s="59" t="e">
        <f t="shared" si="0"/>
        <v>#DIV/0!</v>
      </c>
      <c r="I25" s="81">
        <f>SUM(N25,S25)</f>
        <v>0</v>
      </c>
      <c r="J25" s="108"/>
      <c r="K25" s="109"/>
      <c r="L25" s="74"/>
      <c r="M25" s="59" t="e">
        <f t="shared" si="1"/>
        <v>#DIV/0!</v>
      </c>
      <c r="N25" s="74"/>
      <c r="O25" s="73"/>
      <c r="P25" s="74"/>
      <c r="Q25" s="74"/>
      <c r="R25" s="59" t="e">
        <f t="shared" si="2"/>
        <v>#DIV/0!</v>
      </c>
      <c r="S25" s="74"/>
      <c r="T25" s="73"/>
      <c r="U25" s="74"/>
      <c r="V25" s="74"/>
      <c r="W25" s="59" t="e">
        <f t="shared" si="3"/>
        <v>#DIV/0!</v>
      </c>
      <c r="X25" s="81"/>
    </row>
    <row r="26" spans="1:24" ht="9.75" customHeight="1">
      <c r="A26" s="60" t="s">
        <v>40</v>
      </c>
      <c r="B26" s="61"/>
      <c r="C26" s="61" t="s">
        <v>39</v>
      </c>
      <c r="D26" s="60" t="s">
        <v>2</v>
      </c>
      <c r="E26" s="75">
        <f t="shared" si="7"/>
        <v>0</v>
      </c>
      <c r="F26" s="76">
        <f t="shared" si="7"/>
        <v>0</v>
      </c>
      <c r="G26" s="76">
        <f t="shared" si="7"/>
        <v>0</v>
      </c>
      <c r="H26" s="62" t="e">
        <f t="shared" si="0"/>
        <v>#DIV/0!</v>
      </c>
      <c r="I26" s="82">
        <f>SUM(N26,S26)</f>
        <v>0</v>
      </c>
      <c r="J26" s="118"/>
      <c r="K26" s="119"/>
      <c r="L26" s="76"/>
      <c r="M26" s="62" t="e">
        <f t="shared" si="1"/>
        <v>#DIV/0!</v>
      </c>
      <c r="N26" s="76"/>
      <c r="O26" s="75"/>
      <c r="P26" s="76"/>
      <c r="Q26" s="76"/>
      <c r="R26" s="62" t="e">
        <f t="shared" si="2"/>
        <v>#DIV/0!</v>
      </c>
      <c r="S26" s="76"/>
      <c r="T26" s="75"/>
      <c r="U26" s="76"/>
      <c r="V26" s="76"/>
      <c r="W26" s="62" t="e">
        <f t="shared" si="3"/>
        <v>#DIV/0!</v>
      </c>
      <c r="X26" s="82"/>
    </row>
    <row r="27" spans="1:24" s="9" customFormat="1" ht="9.75" customHeight="1">
      <c r="A27" s="15" t="s">
        <v>15</v>
      </c>
      <c r="B27" s="26" t="s">
        <v>51</v>
      </c>
      <c r="C27" s="26"/>
      <c r="D27" s="15" t="s">
        <v>2</v>
      </c>
      <c r="E27" s="71">
        <f>SUM(E28:E30)</f>
        <v>245</v>
      </c>
      <c r="F27" s="72">
        <f>SUM(F28:F30)</f>
        <v>300</v>
      </c>
      <c r="G27" s="72">
        <f>SUM(G28:G30)</f>
        <v>261.71500000000003</v>
      </c>
      <c r="H27" s="8">
        <f t="shared" si="0"/>
        <v>87.23833333333334</v>
      </c>
      <c r="I27" s="80">
        <f>SUM(I28:I30)</f>
        <v>237.197</v>
      </c>
      <c r="J27" s="114">
        <f>SUM(J28:J30)</f>
        <v>245</v>
      </c>
      <c r="K27" s="115">
        <f>SUM(K28:K30)</f>
        <v>300</v>
      </c>
      <c r="L27" s="72">
        <f>SUM(L28:L30)</f>
        <v>261.71500000000003</v>
      </c>
      <c r="M27" s="8">
        <f t="shared" si="1"/>
        <v>87.23833333333334</v>
      </c>
      <c r="N27" s="72">
        <f>SUM(N28:N30)</f>
        <v>237.197</v>
      </c>
      <c r="O27" s="71">
        <f>SUM(O28:O30)</f>
        <v>0</v>
      </c>
      <c r="P27" s="72">
        <f>SUM(P28:P30)</f>
        <v>0</v>
      </c>
      <c r="Q27" s="72">
        <f>SUM(Q28:Q30)</f>
        <v>0</v>
      </c>
      <c r="R27" s="8" t="e">
        <f t="shared" si="2"/>
        <v>#DIV/0!</v>
      </c>
      <c r="S27" s="72">
        <f>SUM(S28:S30)</f>
        <v>0</v>
      </c>
      <c r="T27" s="71">
        <f>SUM(T28:T30)</f>
        <v>0</v>
      </c>
      <c r="U27" s="72">
        <f>SUM(U28:U30)</f>
        <v>0</v>
      </c>
      <c r="V27" s="72">
        <f>SUM(V28:V30)</f>
        <v>0</v>
      </c>
      <c r="W27" s="8" t="e">
        <f t="shared" si="3"/>
        <v>#DIV/0!</v>
      </c>
      <c r="X27" s="80">
        <f>SUM(X28:X30)</f>
        <v>0</v>
      </c>
    </row>
    <row r="28" spans="1:24" ht="9.75" customHeight="1">
      <c r="A28" s="57" t="s">
        <v>41</v>
      </c>
      <c r="B28" s="58" t="s">
        <v>34</v>
      </c>
      <c r="C28" s="58" t="s">
        <v>84</v>
      </c>
      <c r="D28" s="57" t="s">
        <v>2</v>
      </c>
      <c r="E28" s="73">
        <f aca="true" t="shared" si="8" ref="E28:G31">SUM(J28,O28)</f>
        <v>155</v>
      </c>
      <c r="F28" s="74">
        <f t="shared" si="8"/>
        <v>210</v>
      </c>
      <c r="G28" s="74">
        <f t="shared" si="8"/>
        <v>185.33</v>
      </c>
      <c r="H28" s="59">
        <f t="shared" si="0"/>
        <v>88.25238095238096</v>
      </c>
      <c r="I28" s="81">
        <f>SUM(N28,S28)</f>
        <v>182.223</v>
      </c>
      <c r="J28" s="108">
        <v>155</v>
      </c>
      <c r="K28" s="109">
        <v>210</v>
      </c>
      <c r="L28" s="74">
        <v>185.33</v>
      </c>
      <c r="M28" s="59">
        <f t="shared" si="1"/>
        <v>88.25238095238096</v>
      </c>
      <c r="N28" s="74">
        <v>182.223</v>
      </c>
      <c r="O28" s="73"/>
      <c r="P28" s="74"/>
      <c r="Q28" s="74"/>
      <c r="R28" s="59" t="e">
        <f t="shared" si="2"/>
        <v>#DIV/0!</v>
      </c>
      <c r="S28" s="74"/>
      <c r="T28" s="73"/>
      <c r="U28" s="74"/>
      <c r="V28" s="74"/>
      <c r="W28" s="59" t="e">
        <f t="shared" si="3"/>
        <v>#DIV/0!</v>
      </c>
      <c r="X28" s="81"/>
    </row>
    <row r="29" spans="1:24" ht="9.75" customHeight="1">
      <c r="A29" s="57" t="s">
        <v>42</v>
      </c>
      <c r="B29" s="58"/>
      <c r="C29" s="58" t="s">
        <v>85</v>
      </c>
      <c r="D29" s="57" t="s">
        <v>2</v>
      </c>
      <c r="E29" s="73">
        <f t="shared" si="8"/>
        <v>40</v>
      </c>
      <c r="F29" s="74">
        <f t="shared" si="8"/>
        <v>20</v>
      </c>
      <c r="G29" s="74">
        <f t="shared" si="8"/>
        <v>16.915</v>
      </c>
      <c r="H29" s="59">
        <f t="shared" si="0"/>
        <v>84.575</v>
      </c>
      <c r="I29" s="81">
        <f>SUM(N29,S29)</f>
        <v>21.767</v>
      </c>
      <c r="J29" s="108">
        <v>40</v>
      </c>
      <c r="K29" s="109">
        <v>20</v>
      </c>
      <c r="L29" s="74">
        <v>16.915</v>
      </c>
      <c r="M29" s="59">
        <f t="shared" si="1"/>
        <v>84.575</v>
      </c>
      <c r="N29" s="74">
        <v>21.767</v>
      </c>
      <c r="O29" s="73"/>
      <c r="P29" s="74"/>
      <c r="Q29" s="74"/>
      <c r="R29" s="59" t="e">
        <f t="shared" si="2"/>
        <v>#DIV/0!</v>
      </c>
      <c r="S29" s="74"/>
      <c r="T29" s="73"/>
      <c r="U29" s="74"/>
      <c r="V29" s="74"/>
      <c r="W29" s="59" t="e">
        <f t="shared" si="3"/>
        <v>#DIV/0!</v>
      </c>
      <c r="X29" s="81"/>
    </row>
    <row r="30" spans="1:24" ht="9.75" customHeight="1">
      <c r="A30" s="60" t="s">
        <v>43</v>
      </c>
      <c r="B30" s="61"/>
      <c r="C30" s="61" t="s">
        <v>55</v>
      </c>
      <c r="D30" s="60" t="s">
        <v>2</v>
      </c>
      <c r="E30" s="75">
        <f t="shared" si="8"/>
        <v>50</v>
      </c>
      <c r="F30" s="76">
        <f t="shared" si="8"/>
        <v>70</v>
      </c>
      <c r="G30" s="76">
        <f t="shared" si="8"/>
        <v>59.47</v>
      </c>
      <c r="H30" s="62">
        <f t="shared" si="0"/>
        <v>84.95714285714286</v>
      </c>
      <c r="I30" s="82">
        <f>SUM(N30,S30)</f>
        <v>33.207</v>
      </c>
      <c r="J30" s="118">
        <v>50</v>
      </c>
      <c r="K30" s="119">
        <v>70</v>
      </c>
      <c r="L30" s="76">
        <v>59.47</v>
      </c>
      <c r="M30" s="62">
        <f t="shared" si="1"/>
        <v>84.95714285714286</v>
      </c>
      <c r="N30" s="76">
        <v>33.207</v>
      </c>
      <c r="O30" s="75"/>
      <c r="P30" s="76"/>
      <c r="Q30" s="76"/>
      <c r="R30" s="62" t="e">
        <f t="shared" si="2"/>
        <v>#DIV/0!</v>
      </c>
      <c r="S30" s="76"/>
      <c r="T30" s="75"/>
      <c r="U30" s="76"/>
      <c r="V30" s="76"/>
      <c r="W30" s="62" t="e">
        <f t="shared" si="3"/>
        <v>#DIV/0!</v>
      </c>
      <c r="X30" s="82"/>
    </row>
    <row r="31" spans="1:24" s="9" customFormat="1" ht="9.75" customHeight="1">
      <c r="A31" s="11" t="s">
        <v>16</v>
      </c>
      <c r="B31" s="12" t="s">
        <v>56</v>
      </c>
      <c r="C31" s="12"/>
      <c r="D31" s="11" t="s">
        <v>2</v>
      </c>
      <c r="E31" s="65">
        <f t="shared" si="8"/>
        <v>7</v>
      </c>
      <c r="F31" s="66">
        <f t="shared" si="8"/>
        <v>5</v>
      </c>
      <c r="G31" s="66">
        <f t="shared" si="8"/>
        <v>0.61</v>
      </c>
      <c r="H31" s="16">
        <f t="shared" si="0"/>
        <v>12.2</v>
      </c>
      <c r="I31" s="77">
        <f>SUM(N31,S31)</f>
        <v>9.612</v>
      </c>
      <c r="J31" s="112">
        <v>5</v>
      </c>
      <c r="K31" s="113">
        <v>5</v>
      </c>
      <c r="L31" s="66">
        <v>0.61</v>
      </c>
      <c r="M31" s="16">
        <f t="shared" si="1"/>
        <v>12.2</v>
      </c>
      <c r="N31" s="66">
        <v>7.922</v>
      </c>
      <c r="O31" s="65">
        <v>2</v>
      </c>
      <c r="P31" s="66"/>
      <c r="Q31" s="66"/>
      <c r="R31" s="16" t="e">
        <f t="shared" si="2"/>
        <v>#DIV/0!</v>
      </c>
      <c r="S31" s="66">
        <v>1.69</v>
      </c>
      <c r="T31" s="65"/>
      <c r="U31" s="66"/>
      <c r="V31" s="66"/>
      <c r="W31" s="16" t="e">
        <f t="shared" si="3"/>
        <v>#DIV/0!</v>
      </c>
      <c r="X31" s="77"/>
    </row>
    <row r="32" spans="1:24" s="9" customFormat="1" ht="9.75" customHeight="1">
      <c r="A32" s="15" t="s">
        <v>17</v>
      </c>
      <c r="B32" s="26" t="s">
        <v>57</v>
      </c>
      <c r="C32" s="26"/>
      <c r="D32" s="15" t="s">
        <v>2</v>
      </c>
      <c r="E32" s="71">
        <f>SUM(E33:E35)</f>
        <v>406.4</v>
      </c>
      <c r="F32" s="72">
        <f>SUM(F33:F35)</f>
        <v>382.4</v>
      </c>
      <c r="G32" s="72">
        <f>SUM(G33:G35)</f>
        <v>382.938</v>
      </c>
      <c r="H32" s="8">
        <f t="shared" si="0"/>
        <v>100.14069037656903</v>
      </c>
      <c r="I32" s="80">
        <f>SUM(I33:I35)</f>
        <v>354.417</v>
      </c>
      <c r="J32" s="114">
        <f>SUM(J33:J35)</f>
        <v>386.4</v>
      </c>
      <c r="K32" s="115">
        <f>SUM(K33:K35)</f>
        <v>369.4</v>
      </c>
      <c r="L32" s="72">
        <f>SUM(L33:L35)</f>
        <v>368.808</v>
      </c>
      <c r="M32" s="8">
        <f t="shared" si="1"/>
        <v>99.83974011911208</v>
      </c>
      <c r="N32" s="72">
        <f>SUM(N33:N35)</f>
        <v>331.30899999999997</v>
      </c>
      <c r="O32" s="71">
        <f>SUM(O33:O35)</f>
        <v>20</v>
      </c>
      <c r="P32" s="72">
        <f>SUM(P33:P35)</f>
        <v>13</v>
      </c>
      <c r="Q32" s="72">
        <f>SUM(Q33:Q35)</f>
        <v>14.13</v>
      </c>
      <c r="R32" s="8">
        <f t="shared" si="2"/>
        <v>108.6923076923077</v>
      </c>
      <c r="S32" s="72">
        <f>SUM(S33:S35)</f>
        <v>23.108</v>
      </c>
      <c r="T32" s="71">
        <f>SUM(T33:T35)</f>
        <v>0</v>
      </c>
      <c r="U32" s="72">
        <f>SUM(U33:U35)</f>
        <v>0</v>
      </c>
      <c r="V32" s="72">
        <f>SUM(V33:V35)</f>
        <v>0</v>
      </c>
      <c r="W32" s="8" t="e">
        <f t="shared" si="3"/>
        <v>#DIV/0!</v>
      </c>
      <c r="X32" s="80">
        <f>SUM(X33:X35)</f>
        <v>0</v>
      </c>
    </row>
    <row r="33" spans="1:24" ht="9.75" customHeight="1">
      <c r="A33" s="57" t="s">
        <v>52</v>
      </c>
      <c r="B33" s="58" t="s">
        <v>34</v>
      </c>
      <c r="C33" s="58" t="s">
        <v>78</v>
      </c>
      <c r="D33" s="57" t="s">
        <v>2</v>
      </c>
      <c r="E33" s="73">
        <f aca="true" t="shared" si="9" ref="E33:G39">SUM(J33,O33)</f>
        <v>70</v>
      </c>
      <c r="F33" s="74">
        <f t="shared" si="9"/>
        <v>35.9</v>
      </c>
      <c r="G33" s="74">
        <f t="shared" si="9"/>
        <v>35.849</v>
      </c>
      <c r="H33" s="59">
        <f t="shared" si="0"/>
        <v>99.85793871866294</v>
      </c>
      <c r="I33" s="81">
        <f aca="true" t="shared" si="10" ref="I33:I39">SUM(N33,S33)</f>
        <v>50.503</v>
      </c>
      <c r="J33" s="108">
        <v>70</v>
      </c>
      <c r="K33" s="109">
        <v>35.9</v>
      </c>
      <c r="L33" s="74">
        <v>35.849</v>
      </c>
      <c r="M33" s="59">
        <f t="shared" si="1"/>
        <v>99.85793871866294</v>
      </c>
      <c r="N33" s="74">
        <v>50.503</v>
      </c>
      <c r="O33" s="73"/>
      <c r="P33" s="74"/>
      <c r="Q33" s="74"/>
      <c r="R33" s="59" t="e">
        <f t="shared" si="2"/>
        <v>#DIV/0!</v>
      </c>
      <c r="S33" s="74"/>
      <c r="T33" s="73"/>
      <c r="U33" s="74"/>
      <c r="V33" s="74"/>
      <c r="W33" s="59" t="e">
        <f t="shared" si="3"/>
        <v>#DIV/0!</v>
      </c>
      <c r="X33" s="81"/>
    </row>
    <row r="34" spans="1:24" ht="9.75" customHeight="1">
      <c r="A34" s="57" t="s">
        <v>53</v>
      </c>
      <c r="B34" s="58"/>
      <c r="C34" s="58" t="s">
        <v>48</v>
      </c>
      <c r="D34" s="57" t="s">
        <v>2</v>
      </c>
      <c r="E34" s="73">
        <f t="shared" si="9"/>
        <v>1</v>
      </c>
      <c r="F34" s="74">
        <f t="shared" si="9"/>
        <v>1</v>
      </c>
      <c r="G34" s="74">
        <f t="shared" si="9"/>
        <v>0.477</v>
      </c>
      <c r="H34" s="59">
        <f t="shared" si="0"/>
        <v>47.699999999999996</v>
      </c>
      <c r="I34" s="81">
        <f t="shared" si="10"/>
        <v>0</v>
      </c>
      <c r="J34" s="108">
        <v>1</v>
      </c>
      <c r="K34" s="109">
        <v>1</v>
      </c>
      <c r="L34" s="74">
        <v>0.477</v>
      </c>
      <c r="M34" s="59">
        <f t="shared" si="1"/>
        <v>47.699999999999996</v>
      </c>
      <c r="N34" s="74"/>
      <c r="O34" s="73"/>
      <c r="P34" s="74"/>
      <c r="Q34" s="74"/>
      <c r="R34" s="59" t="e">
        <f t="shared" si="2"/>
        <v>#DIV/0!</v>
      </c>
      <c r="S34" s="74"/>
      <c r="T34" s="73"/>
      <c r="U34" s="74"/>
      <c r="V34" s="74"/>
      <c r="W34" s="59" t="e">
        <f t="shared" si="3"/>
        <v>#DIV/0!</v>
      </c>
      <c r="X34" s="81"/>
    </row>
    <row r="35" spans="1:24" ht="9.75" customHeight="1">
      <c r="A35" s="60" t="s">
        <v>54</v>
      </c>
      <c r="B35" s="61"/>
      <c r="C35" s="61" t="s">
        <v>39</v>
      </c>
      <c r="D35" s="60" t="s">
        <v>2</v>
      </c>
      <c r="E35" s="75">
        <f t="shared" si="9"/>
        <v>335.4</v>
      </c>
      <c r="F35" s="76">
        <f t="shared" si="9"/>
        <v>345.5</v>
      </c>
      <c r="G35" s="76">
        <f t="shared" si="9"/>
        <v>346.612</v>
      </c>
      <c r="H35" s="62">
        <f t="shared" si="0"/>
        <v>100.3218523878437</v>
      </c>
      <c r="I35" s="82">
        <f t="shared" si="10"/>
        <v>303.914</v>
      </c>
      <c r="J35" s="118">
        <v>315.4</v>
      </c>
      <c r="K35" s="119">
        <v>332.5</v>
      </c>
      <c r="L35" s="76">
        <v>332.482</v>
      </c>
      <c r="M35" s="62">
        <f t="shared" si="1"/>
        <v>99.99458646616543</v>
      </c>
      <c r="N35" s="76">
        <v>280.806</v>
      </c>
      <c r="O35" s="75">
        <v>20</v>
      </c>
      <c r="P35" s="76">
        <v>13</v>
      </c>
      <c r="Q35" s="76">
        <v>14.13</v>
      </c>
      <c r="R35" s="62">
        <f t="shared" si="2"/>
        <v>108.6923076923077</v>
      </c>
      <c r="S35" s="76">
        <v>23.108</v>
      </c>
      <c r="T35" s="75"/>
      <c r="U35" s="76"/>
      <c r="V35" s="76"/>
      <c r="W35" s="62" t="e">
        <f t="shared" si="3"/>
        <v>#DIV/0!</v>
      </c>
      <c r="X35" s="82"/>
    </row>
    <row r="36" spans="1:24" s="9" customFormat="1" ht="9.75" customHeight="1">
      <c r="A36" s="11" t="s">
        <v>18</v>
      </c>
      <c r="B36" s="12" t="s">
        <v>58</v>
      </c>
      <c r="C36" s="12"/>
      <c r="D36" s="11" t="s">
        <v>2</v>
      </c>
      <c r="E36" s="65">
        <f t="shared" si="9"/>
        <v>4050</v>
      </c>
      <c r="F36" s="66">
        <f t="shared" si="9"/>
        <v>4140</v>
      </c>
      <c r="G36" s="66">
        <f t="shared" si="9"/>
        <v>4140</v>
      </c>
      <c r="H36" s="16">
        <f t="shared" si="0"/>
        <v>100</v>
      </c>
      <c r="I36" s="77">
        <f t="shared" si="10"/>
        <v>3811.08</v>
      </c>
      <c r="J36" s="120">
        <v>0</v>
      </c>
      <c r="K36" s="121">
        <v>0</v>
      </c>
      <c r="L36" s="66"/>
      <c r="M36" s="16" t="e">
        <f t="shared" si="1"/>
        <v>#DIV/0!</v>
      </c>
      <c r="N36" s="66"/>
      <c r="O36" s="65">
        <v>4050</v>
      </c>
      <c r="P36" s="66">
        <v>4140</v>
      </c>
      <c r="Q36" s="66">
        <v>4140</v>
      </c>
      <c r="R36" s="62">
        <f t="shared" si="2"/>
        <v>100</v>
      </c>
      <c r="S36" s="66">
        <v>3811.08</v>
      </c>
      <c r="T36" s="65"/>
      <c r="U36" s="66"/>
      <c r="V36" s="66"/>
      <c r="W36" s="16" t="e">
        <f t="shared" si="3"/>
        <v>#DIV/0!</v>
      </c>
      <c r="X36" s="77"/>
    </row>
    <row r="37" spans="1:24" s="9" customFormat="1" ht="9.75" customHeight="1">
      <c r="A37" s="11" t="s">
        <v>19</v>
      </c>
      <c r="B37" s="12" t="s">
        <v>59</v>
      </c>
      <c r="C37" s="12"/>
      <c r="D37" s="11" t="s">
        <v>2</v>
      </c>
      <c r="E37" s="65">
        <f t="shared" si="9"/>
        <v>1417</v>
      </c>
      <c r="F37" s="66">
        <f t="shared" si="9"/>
        <v>1450.2</v>
      </c>
      <c r="G37" s="66">
        <f t="shared" si="9"/>
        <v>1450.182</v>
      </c>
      <c r="H37" s="16">
        <f t="shared" si="0"/>
        <v>99.99875879189078</v>
      </c>
      <c r="I37" s="77">
        <f t="shared" si="10"/>
        <v>1330.383</v>
      </c>
      <c r="J37" s="112">
        <v>0</v>
      </c>
      <c r="K37" s="113">
        <v>0</v>
      </c>
      <c r="L37" s="66"/>
      <c r="M37" s="16" t="e">
        <f t="shared" si="1"/>
        <v>#DIV/0!</v>
      </c>
      <c r="N37" s="66"/>
      <c r="O37" s="65">
        <v>1417</v>
      </c>
      <c r="P37" s="66">
        <v>1450.2</v>
      </c>
      <c r="Q37" s="66">
        <v>1450.182</v>
      </c>
      <c r="R37" s="16">
        <f t="shared" si="2"/>
        <v>99.99875879189078</v>
      </c>
      <c r="S37" s="66">
        <v>1330.383</v>
      </c>
      <c r="T37" s="65"/>
      <c r="U37" s="66"/>
      <c r="V37" s="66"/>
      <c r="W37" s="16" t="e">
        <f t="shared" si="3"/>
        <v>#DIV/0!</v>
      </c>
      <c r="X37" s="77"/>
    </row>
    <row r="38" spans="1:24" s="9" customFormat="1" ht="9.75" customHeight="1">
      <c r="A38" s="11" t="s">
        <v>20</v>
      </c>
      <c r="B38" s="12" t="s">
        <v>83</v>
      </c>
      <c r="C38" s="12"/>
      <c r="D38" s="11" t="s">
        <v>2</v>
      </c>
      <c r="E38" s="65">
        <f t="shared" si="9"/>
        <v>81</v>
      </c>
      <c r="F38" s="66">
        <f t="shared" si="9"/>
        <v>100.6</v>
      </c>
      <c r="G38" s="66">
        <f t="shared" si="9"/>
        <v>99.055</v>
      </c>
      <c r="H38" s="16">
        <f t="shared" si="0"/>
        <v>98.46421471172964</v>
      </c>
      <c r="I38" s="77">
        <f t="shared" si="10"/>
        <v>87.05399999999999</v>
      </c>
      <c r="J38" s="112">
        <v>0</v>
      </c>
      <c r="K38" s="113">
        <v>0</v>
      </c>
      <c r="L38" s="66"/>
      <c r="M38" s="16" t="e">
        <f t="shared" si="1"/>
        <v>#DIV/0!</v>
      </c>
      <c r="N38" s="66">
        <v>3.6</v>
      </c>
      <c r="O38" s="65">
        <v>81</v>
      </c>
      <c r="P38" s="66">
        <v>100.6</v>
      </c>
      <c r="Q38" s="66">
        <v>99.055</v>
      </c>
      <c r="R38" s="16">
        <f t="shared" si="2"/>
        <v>98.46421471172964</v>
      </c>
      <c r="S38" s="66">
        <v>83.454</v>
      </c>
      <c r="T38" s="65"/>
      <c r="U38" s="66"/>
      <c r="V38" s="66"/>
      <c r="W38" s="16" t="e">
        <f t="shared" si="3"/>
        <v>#DIV/0!</v>
      </c>
      <c r="X38" s="77"/>
    </row>
    <row r="39" spans="1:24" s="9" customFormat="1" ht="9.75" customHeight="1">
      <c r="A39" s="11" t="s">
        <v>21</v>
      </c>
      <c r="B39" s="12" t="s">
        <v>60</v>
      </c>
      <c r="C39" s="12"/>
      <c r="D39" s="11" t="s">
        <v>2</v>
      </c>
      <c r="E39" s="65">
        <f t="shared" si="9"/>
        <v>0</v>
      </c>
      <c r="F39" s="66">
        <f t="shared" si="9"/>
        <v>0</v>
      </c>
      <c r="G39" s="66">
        <f t="shared" si="9"/>
        <v>0</v>
      </c>
      <c r="H39" s="16" t="e">
        <f t="shared" si="0"/>
        <v>#DIV/0!</v>
      </c>
      <c r="I39" s="77">
        <f t="shared" si="10"/>
        <v>0</v>
      </c>
      <c r="J39" s="112"/>
      <c r="K39" s="113"/>
      <c r="L39" s="66"/>
      <c r="M39" s="16" t="e">
        <f t="shared" si="1"/>
        <v>#DIV/0!</v>
      </c>
      <c r="N39" s="66"/>
      <c r="O39" s="65"/>
      <c r="P39" s="66"/>
      <c r="Q39" s="66"/>
      <c r="R39" s="16" t="e">
        <f t="shared" si="2"/>
        <v>#DIV/0!</v>
      </c>
      <c r="S39" s="66"/>
      <c r="T39" s="65"/>
      <c r="U39" s="66"/>
      <c r="V39" s="66"/>
      <c r="W39" s="16" t="e">
        <f t="shared" si="3"/>
        <v>#DIV/0!</v>
      </c>
      <c r="X39" s="77"/>
    </row>
    <row r="40" spans="1:24" s="9" customFormat="1" ht="9.75" customHeight="1">
      <c r="A40" s="15" t="s">
        <v>22</v>
      </c>
      <c r="B40" s="26" t="s">
        <v>61</v>
      </c>
      <c r="C40" s="26"/>
      <c r="D40" s="15" t="s">
        <v>2</v>
      </c>
      <c r="E40" s="71">
        <f>SUM(E41:E42)</f>
        <v>103.5</v>
      </c>
      <c r="F40" s="72">
        <f>SUM(F41:F42)</f>
        <v>65.5</v>
      </c>
      <c r="G40" s="72">
        <f>SUM(G41:G42)</f>
        <v>58.345</v>
      </c>
      <c r="H40" s="8">
        <f t="shared" si="0"/>
        <v>89.07633587786259</v>
      </c>
      <c r="I40" s="80">
        <f>SUM(I41:I42)</f>
        <v>66.508</v>
      </c>
      <c r="J40" s="114">
        <f>SUM(J41:J42)</f>
        <v>103.5</v>
      </c>
      <c r="K40" s="115">
        <f>SUM(K41:K42)</f>
        <v>65.5</v>
      </c>
      <c r="L40" s="72">
        <f>SUM(L41:L42)</f>
        <v>58.345</v>
      </c>
      <c r="M40" s="8">
        <f t="shared" si="1"/>
        <v>89.07633587786259</v>
      </c>
      <c r="N40" s="72">
        <f>SUM(N41:N42)</f>
        <v>66.508</v>
      </c>
      <c r="O40" s="71">
        <f>SUM(O41:O42)</f>
        <v>0</v>
      </c>
      <c r="P40" s="72">
        <f>SUM(P41:P42)</f>
        <v>0</v>
      </c>
      <c r="Q40" s="72">
        <f>SUM(Q41:Q42)</f>
        <v>0</v>
      </c>
      <c r="R40" s="8" t="e">
        <f t="shared" si="2"/>
        <v>#DIV/0!</v>
      </c>
      <c r="S40" s="72">
        <f>SUM(S41:S42)</f>
        <v>0</v>
      </c>
      <c r="T40" s="71">
        <f>SUM(T41:T42)</f>
        <v>0</v>
      </c>
      <c r="U40" s="72">
        <f>SUM(U41:U42)</f>
        <v>0</v>
      </c>
      <c r="V40" s="72">
        <f>SUM(V41:V42)</f>
        <v>0</v>
      </c>
      <c r="W40" s="8" t="e">
        <f t="shared" si="3"/>
        <v>#DIV/0!</v>
      </c>
      <c r="X40" s="80">
        <f>SUM(X41:X42)</f>
        <v>0</v>
      </c>
    </row>
    <row r="41" spans="1:24" ht="9.75" customHeight="1">
      <c r="A41" s="57" t="s">
        <v>74</v>
      </c>
      <c r="B41" s="58" t="s">
        <v>34</v>
      </c>
      <c r="C41" s="58" t="s">
        <v>62</v>
      </c>
      <c r="D41" s="57" t="s">
        <v>2</v>
      </c>
      <c r="E41" s="73">
        <f aca="true" t="shared" si="11" ref="E41:G43">SUM(J41,O41)</f>
        <v>18.5</v>
      </c>
      <c r="F41" s="74">
        <f t="shared" si="11"/>
        <v>18.5</v>
      </c>
      <c r="G41" s="74">
        <f t="shared" si="11"/>
        <v>18.438</v>
      </c>
      <c r="H41" s="59">
        <f t="shared" si="0"/>
        <v>99.66486486486485</v>
      </c>
      <c r="I41" s="81">
        <f>SUM(N41,S41)</f>
        <v>18.438</v>
      </c>
      <c r="J41" s="108">
        <v>18.5</v>
      </c>
      <c r="K41" s="109">
        <v>18.5</v>
      </c>
      <c r="L41" s="74">
        <v>18.438</v>
      </c>
      <c r="M41" s="59">
        <f t="shared" si="1"/>
        <v>99.66486486486485</v>
      </c>
      <c r="N41" s="74">
        <v>18.438</v>
      </c>
      <c r="O41" s="73"/>
      <c r="P41" s="74"/>
      <c r="Q41" s="74"/>
      <c r="R41" s="59" t="e">
        <f t="shared" si="2"/>
        <v>#DIV/0!</v>
      </c>
      <c r="S41" s="74"/>
      <c r="T41" s="73"/>
      <c r="U41" s="74"/>
      <c r="V41" s="74"/>
      <c r="W41" s="59" t="e">
        <f t="shared" si="3"/>
        <v>#DIV/0!</v>
      </c>
      <c r="X41" s="81"/>
    </row>
    <row r="42" spans="1:24" ht="9.75" customHeight="1">
      <c r="A42" s="60" t="s">
        <v>75</v>
      </c>
      <c r="B42" s="61"/>
      <c r="C42" s="61" t="s">
        <v>39</v>
      </c>
      <c r="D42" s="60" t="s">
        <v>2</v>
      </c>
      <c r="E42" s="75">
        <f t="shared" si="11"/>
        <v>85</v>
      </c>
      <c r="F42" s="76">
        <f t="shared" si="11"/>
        <v>47</v>
      </c>
      <c r="G42" s="76">
        <f t="shared" si="11"/>
        <v>39.907</v>
      </c>
      <c r="H42" s="62">
        <f t="shared" si="0"/>
        <v>84.90851063829787</v>
      </c>
      <c r="I42" s="82">
        <f>SUM(N42,S42)</f>
        <v>48.07</v>
      </c>
      <c r="J42" s="116">
        <v>85</v>
      </c>
      <c r="K42" s="117">
        <v>47</v>
      </c>
      <c r="L42" s="76">
        <v>39.907</v>
      </c>
      <c r="M42" s="62">
        <f t="shared" si="1"/>
        <v>84.90851063829787</v>
      </c>
      <c r="N42" s="76">
        <v>48.07</v>
      </c>
      <c r="O42" s="75"/>
      <c r="P42" s="76"/>
      <c r="Q42" s="76"/>
      <c r="R42" s="62" t="e">
        <f t="shared" si="2"/>
        <v>#DIV/0!</v>
      </c>
      <c r="S42" s="76"/>
      <c r="T42" s="75"/>
      <c r="U42" s="76"/>
      <c r="V42" s="76"/>
      <c r="W42" s="62" t="e">
        <f t="shared" si="3"/>
        <v>#DIV/0!</v>
      </c>
      <c r="X42" s="82"/>
    </row>
    <row r="43" spans="1:24" s="9" customFormat="1" ht="9.75" customHeight="1">
      <c r="A43" s="11" t="s">
        <v>23</v>
      </c>
      <c r="B43" s="12" t="s">
        <v>63</v>
      </c>
      <c r="C43" s="12"/>
      <c r="D43" s="11" t="s">
        <v>2</v>
      </c>
      <c r="E43" s="65">
        <f t="shared" si="11"/>
        <v>68.4</v>
      </c>
      <c r="F43" s="66">
        <f t="shared" si="11"/>
        <v>69.8</v>
      </c>
      <c r="G43" s="66">
        <f t="shared" si="11"/>
        <v>69.732</v>
      </c>
      <c r="H43" s="16">
        <f t="shared" si="0"/>
        <v>99.9025787965616</v>
      </c>
      <c r="I43" s="77">
        <f>SUM(N43,S43)</f>
        <v>91.091</v>
      </c>
      <c r="J43" s="112">
        <v>68.4</v>
      </c>
      <c r="K43" s="113">
        <v>69.8</v>
      </c>
      <c r="L43" s="66">
        <v>69.732</v>
      </c>
      <c r="M43" s="16">
        <f t="shared" si="1"/>
        <v>99.9025787965616</v>
      </c>
      <c r="N43" s="66">
        <v>91.091</v>
      </c>
      <c r="O43" s="65"/>
      <c r="P43" s="66"/>
      <c r="Q43" s="66"/>
      <c r="R43" s="16" t="e">
        <f t="shared" si="2"/>
        <v>#DIV/0!</v>
      </c>
      <c r="S43" s="66"/>
      <c r="T43" s="65"/>
      <c r="U43" s="66"/>
      <c r="V43" s="66"/>
      <c r="W43" s="16" t="e">
        <f t="shared" si="3"/>
        <v>#DIV/0!</v>
      </c>
      <c r="X43" s="77"/>
    </row>
    <row r="44" spans="1:24" s="9" customFormat="1" ht="9.75" customHeight="1">
      <c r="A44" s="11" t="s">
        <v>24</v>
      </c>
      <c r="B44" s="12" t="s">
        <v>28</v>
      </c>
      <c r="C44" s="12"/>
      <c r="D44" s="11" t="s">
        <v>2</v>
      </c>
      <c r="E44" s="65">
        <f>SUM(E6-E12)</f>
        <v>9.094947017729282E-13</v>
      </c>
      <c r="F44" s="66">
        <f>SUM(F6-F12)</f>
        <v>0</v>
      </c>
      <c r="G44" s="66">
        <f>SUM(G6-G12)</f>
        <v>27.22100000000046</v>
      </c>
      <c r="H44" s="16" t="e">
        <f t="shared" si="0"/>
        <v>#DIV/0!</v>
      </c>
      <c r="I44" s="77">
        <f>SUM(I6-I12)</f>
        <v>330.65099999999984</v>
      </c>
      <c r="J44" s="106">
        <f>SUM(J6-J12)</f>
        <v>0</v>
      </c>
      <c r="K44" s="107">
        <f>SUM(K6-K12)</f>
        <v>0</v>
      </c>
      <c r="L44" s="66">
        <f>SUM(L6-L12)</f>
        <v>27.221000000000004</v>
      </c>
      <c r="M44" s="16" t="e">
        <f t="shared" si="1"/>
        <v>#DIV/0!</v>
      </c>
      <c r="N44" s="66">
        <f>SUM(N6-N12)</f>
        <v>330.6510000000003</v>
      </c>
      <c r="O44" s="65">
        <f>SUM(O6-O12)</f>
        <v>0</v>
      </c>
      <c r="P44" s="66">
        <f>SUM(P6-P12)</f>
        <v>0</v>
      </c>
      <c r="Q44" s="66">
        <f>SUM(Q6-Q12)</f>
        <v>0</v>
      </c>
      <c r="R44" s="16" t="e">
        <f t="shared" si="2"/>
        <v>#DIV/0!</v>
      </c>
      <c r="S44" s="66">
        <f>SUM(S6-S12)</f>
        <v>0</v>
      </c>
      <c r="T44" s="65">
        <f>SUM(T6-T12)</f>
        <v>0</v>
      </c>
      <c r="U44" s="66">
        <f>SUM(U6-U12)</f>
        <v>0</v>
      </c>
      <c r="V44" s="66">
        <f>SUM(V6-V12)</f>
        <v>0</v>
      </c>
      <c r="W44" s="16" t="e">
        <f t="shared" si="3"/>
        <v>#DIV/0!</v>
      </c>
      <c r="X44" s="77">
        <f>SUM(X6-X12)</f>
        <v>0</v>
      </c>
    </row>
    <row r="45" spans="1:24" s="31" customFormat="1" ht="9.75" customHeight="1">
      <c r="A45" s="27" t="s">
        <v>25</v>
      </c>
      <c r="B45" s="28" t="s">
        <v>29</v>
      </c>
      <c r="C45" s="28"/>
      <c r="D45" s="27" t="s">
        <v>30</v>
      </c>
      <c r="E45" s="29">
        <v>13500</v>
      </c>
      <c r="F45" s="30">
        <v>13800</v>
      </c>
      <c r="G45" s="30">
        <v>13800</v>
      </c>
      <c r="H45" s="30">
        <f t="shared" si="0"/>
        <v>100</v>
      </c>
      <c r="I45" s="30">
        <v>14197</v>
      </c>
      <c r="J45" s="9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6"/>
    </row>
    <row r="46" spans="1:24" s="31" customFormat="1" ht="9.75" customHeight="1">
      <c r="A46" s="32" t="s">
        <v>26</v>
      </c>
      <c r="B46" s="33" t="s">
        <v>77</v>
      </c>
      <c r="C46" s="33"/>
      <c r="D46" s="32" t="s">
        <v>31</v>
      </c>
      <c r="E46" s="34">
        <v>23.11</v>
      </c>
      <c r="F46" s="35">
        <v>23.05</v>
      </c>
      <c r="G46" s="35">
        <v>22.74</v>
      </c>
      <c r="H46" s="35">
        <f t="shared" si="0"/>
        <v>98.65509761388286</v>
      </c>
      <c r="I46" s="35">
        <v>23.37</v>
      </c>
      <c r="J46" s="96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6"/>
    </row>
    <row r="47" spans="1:24" s="31" customFormat="1" ht="9.75" customHeight="1">
      <c r="A47" s="36" t="s">
        <v>27</v>
      </c>
      <c r="B47" s="37" t="s">
        <v>32</v>
      </c>
      <c r="C47" s="37"/>
      <c r="D47" s="36" t="s">
        <v>31</v>
      </c>
      <c r="E47" s="38">
        <v>25</v>
      </c>
      <c r="F47" s="39">
        <v>25</v>
      </c>
      <c r="G47" s="39">
        <v>25</v>
      </c>
      <c r="H47" s="39">
        <f t="shared" si="0"/>
        <v>100</v>
      </c>
      <c r="I47" s="39">
        <v>24</v>
      </c>
      <c r="J47" s="9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8"/>
    </row>
  </sheetData>
  <mergeCells count="20">
    <mergeCell ref="A1:X1"/>
    <mergeCell ref="T4:T5"/>
    <mergeCell ref="U4:W4"/>
    <mergeCell ref="X4:X5"/>
    <mergeCell ref="T3:X3"/>
    <mergeCell ref="O4:O5"/>
    <mergeCell ref="P4:R4"/>
    <mergeCell ref="S4:S5"/>
    <mergeCell ref="O3:S3"/>
    <mergeCell ref="J3:N3"/>
    <mergeCell ref="J4:J5"/>
    <mergeCell ref="K4:M4"/>
    <mergeCell ref="N4:N5"/>
    <mergeCell ref="A3:A5"/>
    <mergeCell ref="B3:C5"/>
    <mergeCell ref="D3:D5"/>
    <mergeCell ref="E4:E5"/>
    <mergeCell ref="E3:I3"/>
    <mergeCell ref="F4:H4"/>
    <mergeCell ref="I4:I5"/>
  </mergeCells>
  <printOptions horizontalCentered="1" verticalCentered="1"/>
  <pageMargins left="0.5905511811023623" right="0.5905511811023623" top="0.7874015748031497" bottom="0.7874015748031497" header="0.5118110236220472" footer="0.5118110236220472"/>
  <pageSetup firstPageNumber="75" useFirstPageNumber="1" horizontalDpi="300" verticalDpi="300" orientation="landscape" paperSize="9" r:id="rId1"/>
  <headerFooter alignWithMargins="0">
    <oddHeader>&amp;C&amp;"Times New Roman,Tučné"&amp;8&amp;UFinanční a hmotné ukazatele příspěvkových organizací zřízených městem Prostějovem pro rok 2006</oddHeader>
    <oddFooter>&amp;C&amp;8Stránka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1111113111111111121">
    <tabColor indexed="14"/>
  </sheetPr>
  <dimension ref="A1:X47"/>
  <sheetViews>
    <sheetView zoomScale="120" zoomScaleNormal="120" workbookViewId="0" topLeftCell="A19">
      <selection activeCell="A1" sqref="A1:X1"/>
    </sheetView>
  </sheetViews>
  <sheetFormatPr defaultColWidth="10" defaultRowHeight="8.25"/>
  <cols>
    <col min="1" max="1" width="5.5" style="2" customWidth="1"/>
    <col min="2" max="2" width="6.5" style="0" customWidth="1"/>
    <col min="3" max="3" width="29.25" style="0" bestFit="1" customWidth="1"/>
    <col min="4" max="4" width="8.5" style="0" customWidth="1"/>
    <col min="5" max="7" width="11" style="0" customWidth="1"/>
    <col min="8" max="8" width="8.75" style="0" customWidth="1"/>
    <col min="9" max="12" width="11" style="0" customWidth="1"/>
    <col min="13" max="13" width="8.75" style="0" customWidth="1"/>
    <col min="14" max="17" width="11" style="0" customWidth="1"/>
    <col min="18" max="18" width="8.75" style="0" customWidth="1"/>
    <col min="19" max="22" width="11" style="0" customWidth="1"/>
    <col min="23" max="23" width="8.75" style="0" customWidth="1"/>
    <col min="24" max="24" width="11" style="0" customWidth="1"/>
    <col min="25" max="16384" width="6.5" style="0" customWidth="1"/>
  </cols>
  <sheetData>
    <row r="1" spans="1:24" s="49" customFormat="1" ht="15.75">
      <c r="A1" s="198" t="s">
        <v>113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3" spans="1:24" s="41" customFormat="1" ht="9.75" customHeight="1">
      <c r="A3" s="201" t="s">
        <v>94</v>
      </c>
      <c r="B3" s="204" t="s">
        <v>92</v>
      </c>
      <c r="C3" s="205"/>
      <c r="D3" s="201" t="s">
        <v>93</v>
      </c>
      <c r="E3" s="200" t="s">
        <v>79</v>
      </c>
      <c r="F3" s="200"/>
      <c r="G3" s="200"/>
      <c r="H3" s="200"/>
      <c r="I3" s="200"/>
      <c r="J3" s="200" t="s">
        <v>87</v>
      </c>
      <c r="K3" s="200"/>
      <c r="L3" s="200"/>
      <c r="M3" s="200"/>
      <c r="N3" s="200"/>
      <c r="O3" s="200" t="s">
        <v>88</v>
      </c>
      <c r="P3" s="200"/>
      <c r="Q3" s="200"/>
      <c r="R3" s="200"/>
      <c r="S3" s="200"/>
      <c r="T3" s="200" t="s">
        <v>86</v>
      </c>
      <c r="U3" s="200"/>
      <c r="V3" s="200"/>
      <c r="W3" s="200"/>
      <c r="X3" s="200"/>
    </row>
    <row r="4" spans="1:24" s="41" customFormat="1" ht="9.75" customHeight="1">
      <c r="A4" s="202"/>
      <c r="B4" s="206"/>
      <c r="C4" s="206"/>
      <c r="D4" s="202"/>
      <c r="E4" s="199" t="s">
        <v>91</v>
      </c>
      <c r="F4" s="200" t="s">
        <v>107</v>
      </c>
      <c r="G4" s="200"/>
      <c r="H4" s="200"/>
      <c r="I4" s="199" t="s">
        <v>108</v>
      </c>
      <c r="J4" s="199" t="s">
        <v>91</v>
      </c>
      <c r="K4" s="200" t="s">
        <v>107</v>
      </c>
      <c r="L4" s="200"/>
      <c r="M4" s="200"/>
      <c r="N4" s="199" t="s">
        <v>108</v>
      </c>
      <c r="O4" s="199" t="s">
        <v>91</v>
      </c>
      <c r="P4" s="200" t="s">
        <v>107</v>
      </c>
      <c r="Q4" s="200"/>
      <c r="R4" s="200"/>
      <c r="S4" s="199" t="s">
        <v>108</v>
      </c>
      <c r="T4" s="199" t="s">
        <v>91</v>
      </c>
      <c r="U4" s="200" t="s">
        <v>107</v>
      </c>
      <c r="V4" s="200"/>
      <c r="W4" s="200"/>
      <c r="X4" s="199" t="s">
        <v>108</v>
      </c>
    </row>
    <row r="5" spans="1:24" s="41" customFormat="1" ht="9.75" customHeight="1">
      <c r="A5" s="203"/>
      <c r="B5" s="207"/>
      <c r="C5" s="207"/>
      <c r="D5" s="203"/>
      <c r="E5" s="200"/>
      <c r="F5" s="40" t="s">
        <v>80</v>
      </c>
      <c r="G5" s="40" t="s">
        <v>81</v>
      </c>
      <c r="H5" s="40" t="s">
        <v>82</v>
      </c>
      <c r="I5" s="200"/>
      <c r="J5" s="200"/>
      <c r="K5" s="40" t="s">
        <v>80</v>
      </c>
      <c r="L5" s="40" t="s">
        <v>81</v>
      </c>
      <c r="M5" s="40" t="s">
        <v>82</v>
      </c>
      <c r="N5" s="200"/>
      <c r="O5" s="200"/>
      <c r="P5" s="40" t="s">
        <v>80</v>
      </c>
      <c r="Q5" s="40" t="s">
        <v>81</v>
      </c>
      <c r="R5" s="40" t="s">
        <v>82</v>
      </c>
      <c r="S5" s="200"/>
      <c r="T5" s="200"/>
      <c r="U5" s="40" t="s">
        <v>80</v>
      </c>
      <c r="V5" s="40" t="s">
        <v>81</v>
      </c>
      <c r="W5" s="40" t="s">
        <v>82</v>
      </c>
      <c r="X5" s="200"/>
    </row>
    <row r="6" spans="1:24" s="19" customFormat="1" ht="9.75" customHeight="1">
      <c r="A6" s="11" t="s">
        <v>0</v>
      </c>
      <c r="B6" s="12" t="s">
        <v>1</v>
      </c>
      <c r="C6" s="12"/>
      <c r="D6" s="11" t="s">
        <v>2</v>
      </c>
      <c r="E6" s="65">
        <f>SUM(E7,E10)</f>
        <v>1542.66</v>
      </c>
      <c r="F6" s="66">
        <f>SUM(F7,F10)</f>
        <v>1720.4450000000002</v>
      </c>
      <c r="G6" s="66">
        <f>SUM(G7,G10)</f>
        <v>1722.712</v>
      </c>
      <c r="H6" s="16">
        <f aca="true" t="shared" si="0" ref="H6:H47">G6/F6*100</f>
        <v>100.13176823438121</v>
      </c>
      <c r="I6" s="77">
        <f>SUM(I7,I10)</f>
        <v>1479.961</v>
      </c>
      <c r="J6" s="106">
        <f>SUM(J7,J10)</f>
        <v>1542.66</v>
      </c>
      <c r="K6" s="66">
        <f>SUM(K7,K10)</f>
        <v>1720.4450000000002</v>
      </c>
      <c r="L6" s="66">
        <f>SUM(L7,L10)</f>
        <v>1722.712</v>
      </c>
      <c r="M6" s="16">
        <f aca="true" t="shared" si="1" ref="M6:M44">L6/K6*100</f>
        <v>100.13176823438121</v>
      </c>
      <c r="N6" s="77">
        <f>SUM(N7,N10)</f>
        <v>1479.961</v>
      </c>
      <c r="O6" s="65">
        <f>SUM(O7,O10)</f>
        <v>0</v>
      </c>
      <c r="P6" s="66">
        <f>SUM(P7,P10)</f>
        <v>0</v>
      </c>
      <c r="Q6" s="66">
        <f>SUM(Q7,Q10)</f>
        <v>0</v>
      </c>
      <c r="R6" s="16" t="e">
        <f aca="true" t="shared" si="2" ref="R6:R44">Q6/P6*100</f>
        <v>#DIV/0!</v>
      </c>
      <c r="S6" s="77">
        <f>SUM(S7,S10)</f>
        <v>0</v>
      </c>
      <c r="T6" s="65">
        <f>SUM(T7,T10)</f>
        <v>0</v>
      </c>
      <c r="U6" s="66">
        <f>SUM(U7,U10)</f>
        <v>0</v>
      </c>
      <c r="V6" s="66">
        <f>SUM(V7,V10)</f>
        <v>0</v>
      </c>
      <c r="W6" s="16" t="e">
        <f aca="true" t="shared" si="3" ref="W6:W44">V6/U6*100</f>
        <v>#DIV/0!</v>
      </c>
      <c r="X6" s="77">
        <f>SUM(X7,X10)</f>
        <v>0</v>
      </c>
    </row>
    <row r="7" spans="1:24" s="19" customFormat="1" ht="9.75" customHeight="1">
      <c r="A7" s="11" t="s">
        <v>3</v>
      </c>
      <c r="B7" s="12" t="s">
        <v>76</v>
      </c>
      <c r="C7" s="12"/>
      <c r="D7" s="11" t="s">
        <v>2</v>
      </c>
      <c r="E7" s="65">
        <f>SUM(E8,E9)</f>
        <v>222.66</v>
      </c>
      <c r="F7" s="66">
        <f>SUM(F8,F9)</f>
        <v>345.745</v>
      </c>
      <c r="G7" s="66">
        <f>SUM(G8,G9)</f>
        <v>348.012</v>
      </c>
      <c r="H7" s="16">
        <f t="shared" si="0"/>
        <v>100.65568554859796</v>
      </c>
      <c r="I7" s="77">
        <f>SUM(I8,I9)</f>
        <v>273.961</v>
      </c>
      <c r="J7" s="102">
        <f>SUM(J8:J9)</f>
        <v>222.66</v>
      </c>
      <c r="K7" s="66">
        <f>SUM(K8,K9)</f>
        <v>345.745</v>
      </c>
      <c r="L7" s="66">
        <f>SUM(L8,L9)</f>
        <v>348.012</v>
      </c>
      <c r="M7" s="16">
        <f t="shared" si="1"/>
        <v>100.65568554859796</v>
      </c>
      <c r="N7" s="77">
        <f>SUM(N8,N9)</f>
        <v>273.961</v>
      </c>
      <c r="O7" s="65">
        <f>SUM(O8,O9)</f>
        <v>0</v>
      </c>
      <c r="P7" s="66">
        <f>SUM(P8,P9)</f>
        <v>0</v>
      </c>
      <c r="Q7" s="66">
        <f>SUM(Q8,Q9)</f>
        <v>0</v>
      </c>
      <c r="R7" s="16" t="e">
        <f t="shared" si="2"/>
        <v>#DIV/0!</v>
      </c>
      <c r="S7" s="77">
        <f>SUM(S8,S9)</f>
        <v>0</v>
      </c>
      <c r="T7" s="65">
        <f>SUM(T8,T9)</f>
        <v>0</v>
      </c>
      <c r="U7" s="66">
        <f>SUM(U8,U9)</f>
        <v>0</v>
      </c>
      <c r="V7" s="66">
        <f>SUM(V8,V9)</f>
        <v>0</v>
      </c>
      <c r="W7" s="16" t="e">
        <f t="shared" si="3"/>
        <v>#DIV/0!</v>
      </c>
      <c r="X7" s="77">
        <f>SUM(X8,X9)</f>
        <v>0</v>
      </c>
    </row>
    <row r="8" spans="1:24" ht="9.75" customHeight="1">
      <c r="A8" s="21" t="s">
        <v>64</v>
      </c>
      <c r="B8" s="4" t="s">
        <v>5</v>
      </c>
      <c r="C8" s="4"/>
      <c r="D8" s="21" t="s">
        <v>2</v>
      </c>
      <c r="E8" s="83">
        <f aca="true" t="shared" si="4" ref="E8:G11">SUM(J8,O8)</f>
        <v>222.46</v>
      </c>
      <c r="F8" s="84">
        <f t="shared" si="4"/>
        <v>255.835</v>
      </c>
      <c r="G8" s="84">
        <f t="shared" si="4"/>
        <v>258.24</v>
      </c>
      <c r="H8" s="10">
        <f t="shared" si="0"/>
        <v>100.94005902241679</v>
      </c>
      <c r="I8" s="91">
        <f>SUM(N8,S8)</f>
        <v>251.384</v>
      </c>
      <c r="J8" s="122">
        <v>222.46</v>
      </c>
      <c r="K8" s="84">
        <v>255.835</v>
      </c>
      <c r="L8" s="84">
        <v>258.24</v>
      </c>
      <c r="M8" s="10">
        <f t="shared" si="1"/>
        <v>100.94005902241679</v>
      </c>
      <c r="N8" s="91">
        <v>251.384</v>
      </c>
      <c r="O8" s="83"/>
      <c r="P8" s="84"/>
      <c r="Q8" s="84"/>
      <c r="R8" s="10" t="e">
        <f t="shared" si="2"/>
        <v>#DIV/0!</v>
      </c>
      <c r="S8" s="91"/>
      <c r="T8" s="83"/>
      <c r="U8" s="84"/>
      <c r="V8" s="84"/>
      <c r="W8" s="10" t="e">
        <f t="shared" si="3"/>
        <v>#DIV/0!</v>
      </c>
      <c r="X8" s="91"/>
    </row>
    <row r="9" spans="1:24" ht="9.75" customHeight="1">
      <c r="A9" s="22" t="s">
        <v>65</v>
      </c>
      <c r="B9" s="13" t="s">
        <v>7</v>
      </c>
      <c r="C9" s="13"/>
      <c r="D9" s="22" t="s">
        <v>2</v>
      </c>
      <c r="E9" s="85">
        <f t="shared" si="4"/>
        <v>0.2</v>
      </c>
      <c r="F9" s="86">
        <f t="shared" si="4"/>
        <v>89.91</v>
      </c>
      <c r="G9" s="86">
        <f t="shared" si="4"/>
        <v>89.772</v>
      </c>
      <c r="H9" s="6">
        <f t="shared" si="0"/>
        <v>99.84651317984653</v>
      </c>
      <c r="I9" s="92">
        <f>SUM(N9,S9)</f>
        <v>22.577</v>
      </c>
      <c r="J9" s="108">
        <v>0.2</v>
      </c>
      <c r="K9" s="86">
        <v>89.91</v>
      </c>
      <c r="L9" s="86">
        <v>89.772</v>
      </c>
      <c r="M9" s="6">
        <f t="shared" si="1"/>
        <v>99.84651317984653</v>
      </c>
      <c r="N9" s="92">
        <v>22.577</v>
      </c>
      <c r="O9" s="85"/>
      <c r="P9" s="86"/>
      <c r="Q9" s="86"/>
      <c r="R9" s="6" t="e">
        <f t="shared" si="2"/>
        <v>#DIV/0!</v>
      </c>
      <c r="S9" s="92"/>
      <c r="T9" s="85"/>
      <c r="U9" s="86"/>
      <c r="V9" s="86"/>
      <c r="W9" s="6" t="e">
        <f t="shared" si="3"/>
        <v>#DIV/0!</v>
      </c>
      <c r="X9" s="92"/>
    </row>
    <row r="10" spans="1:24" s="9" customFormat="1" ht="9.75" customHeight="1">
      <c r="A10" s="11" t="s">
        <v>4</v>
      </c>
      <c r="B10" s="18" t="s">
        <v>9</v>
      </c>
      <c r="C10" s="17"/>
      <c r="D10" s="11" t="s">
        <v>2</v>
      </c>
      <c r="E10" s="65">
        <f t="shared" si="4"/>
        <v>1320</v>
      </c>
      <c r="F10" s="66">
        <f t="shared" si="4"/>
        <v>1374.7</v>
      </c>
      <c r="G10" s="66">
        <f t="shared" si="4"/>
        <v>1374.7</v>
      </c>
      <c r="H10" s="16">
        <f t="shared" si="0"/>
        <v>100</v>
      </c>
      <c r="I10" s="77">
        <f>SUM(N10,S10)</f>
        <v>1206</v>
      </c>
      <c r="J10" s="110">
        <v>1320</v>
      </c>
      <c r="K10" s="66">
        <v>1374.7</v>
      </c>
      <c r="L10" s="66">
        <v>1374.7</v>
      </c>
      <c r="M10" s="16">
        <f t="shared" si="1"/>
        <v>100</v>
      </c>
      <c r="N10" s="77">
        <v>1206</v>
      </c>
      <c r="O10" s="65"/>
      <c r="P10" s="66"/>
      <c r="Q10" s="66"/>
      <c r="R10" s="16" t="e">
        <f t="shared" si="2"/>
        <v>#DIV/0!</v>
      </c>
      <c r="S10" s="77"/>
      <c r="T10" s="65"/>
      <c r="U10" s="66"/>
      <c r="V10" s="66"/>
      <c r="W10" s="16" t="e">
        <f t="shared" si="3"/>
        <v>#DIV/0!</v>
      </c>
      <c r="X10" s="77"/>
    </row>
    <row r="11" spans="1:24" s="9" customFormat="1" ht="9.75" customHeight="1">
      <c r="A11" s="11" t="s">
        <v>6</v>
      </c>
      <c r="B11" s="18" t="s">
        <v>11</v>
      </c>
      <c r="C11" s="17"/>
      <c r="D11" s="11" t="s">
        <v>2</v>
      </c>
      <c r="E11" s="65">
        <f t="shared" si="4"/>
        <v>0</v>
      </c>
      <c r="F11" s="66">
        <f t="shared" si="4"/>
        <v>0</v>
      </c>
      <c r="G11" s="66">
        <f t="shared" si="4"/>
        <v>0</v>
      </c>
      <c r="H11" s="16" t="e">
        <f t="shared" si="0"/>
        <v>#DIV/0!</v>
      </c>
      <c r="I11" s="77">
        <f>SUM(N11,S11)</f>
        <v>0</v>
      </c>
      <c r="J11" s="112"/>
      <c r="K11" s="66"/>
      <c r="L11" s="66"/>
      <c r="M11" s="16" t="e">
        <f t="shared" si="1"/>
        <v>#DIV/0!</v>
      </c>
      <c r="N11" s="77"/>
      <c r="O11" s="65"/>
      <c r="P11" s="66"/>
      <c r="Q11" s="66"/>
      <c r="R11" s="16" t="e">
        <f t="shared" si="2"/>
        <v>#DIV/0!</v>
      </c>
      <c r="S11" s="77"/>
      <c r="T11" s="65"/>
      <c r="U11" s="66"/>
      <c r="V11" s="66"/>
      <c r="W11" s="16" t="e">
        <f t="shared" si="3"/>
        <v>#DIV/0!</v>
      </c>
      <c r="X11" s="77"/>
    </row>
    <row r="12" spans="1:24" s="9" customFormat="1" ht="9.75" customHeight="1">
      <c r="A12" s="11" t="s">
        <v>8</v>
      </c>
      <c r="B12" s="18" t="s">
        <v>13</v>
      </c>
      <c r="C12" s="17"/>
      <c r="D12" s="11" t="s">
        <v>2</v>
      </c>
      <c r="E12" s="65">
        <f>SUM(E13,E17,E23,E27,E31,E32,E36,E37,E38,E39,E40,E43)</f>
        <v>1542.66</v>
      </c>
      <c r="F12" s="66">
        <f>SUM(F13,F17,F23,F27,F31,F32,F36,F37,F38,F39,F40,F43)</f>
        <v>1720.445</v>
      </c>
      <c r="G12" s="66">
        <f>SUM(G13,G17,G23,G27,G31,G32,G36,G37,G38,G39,G40,G43)</f>
        <v>1715.8419999999999</v>
      </c>
      <c r="H12" s="16">
        <f t="shared" si="0"/>
        <v>99.73245294095423</v>
      </c>
      <c r="I12" s="77">
        <f>SUM(I13,I17,I23,I27,I31,I32,I36,I37,I38,I39,I40,I43)</f>
        <v>1468.1179999999997</v>
      </c>
      <c r="J12" s="106">
        <f>SUM(J13,J17,J23,J27,J31,J32,J36,J37,J38,J39,J40,J43)</f>
        <v>1542.66</v>
      </c>
      <c r="K12" s="66">
        <f>SUM(K13,K17,K23,K27,K31,K32,K36,K37,K38,K39,K40,K43)</f>
        <v>1720.445</v>
      </c>
      <c r="L12" s="66">
        <f>SUM(L13,L17,L23,L27,L31,L32,L36,L37,L38,L39,L40,L43)</f>
        <v>1715.8419999999999</v>
      </c>
      <c r="M12" s="16">
        <f t="shared" si="1"/>
        <v>99.73245294095423</v>
      </c>
      <c r="N12" s="77">
        <f>SUM(N13,N17,N23,N27,N31,N32,N36,N37,N38,N39,N40,N43)</f>
        <v>1468.1179999999997</v>
      </c>
      <c r="O12" s="65">
        <f>SUM(O13,O17,O23,O27,O31,O32,O36,O37,O38,O39,O40,O43)</f>
        <v>0</v>
      </c>
      <c r="P12" s="66">
        <f>SUM(P13,P17,P23,P27,P31,P32,P36,P37,P38,P39,P40,P43)</f>
        <v>0</v>
      </c>
      <c r="Q12" s="66">
        <f>SUM(Q13,Q17,Q23,Q27,Q31,Q32,Q36,Q37,Q38,Q39,Q40,Q43)</f>
        <v>0</v>
      </c>
      <c r="R12" s="16" t="e">
        <f t="shared" si="2"/>
        <v>#DIV/0!</v>
      </c>
      <c r="S12" s="77">
        <f>SUM(S13,S17,S23,S27,S31,S32,S36,S37,S38,S39,S40,S43)</f>
        <v>0</v>
      </c>
      <c r="T12" s="65">
        <f>SUM(T13,T17,T23,T27,T31,T32,T36,T37,T38,T39,T40,T43)</f>
        <v>0</v>
      </c>
      <c r="U12" s="66">
        <f>SUM(U13,U17,U23,U27,U31,U32,U36,U37,U38,U39,U40,U43)</f>
        <v>0</v>
      </c>
      <c r="V12" s="66">
        <f>SUM(V13,V17,V23,V27,V31,V32,V36,V37,V38,V39,V40,V43)</f>
        <v>0</v>
      </c>
      <c r="W12" s="16" t="e">
        <f t="shared" si="3"/>
        <v>#DIV/0!</v>
      </c>
      <c r="X12" s="77">
        <f>SUM(X13,X17,X23,X27,X31,X32,X36,X37,X38,X39,X40,X43)</f>
        <v>0</v>
      </c>
    </row>
    <row r="13" spans="1:24" s="9" customFormat="1" ht="9.75" customHeight="1">
      <c r="A13" s="15" t="s">
        <v>10</v>
      </c>
      <c r="B13" s="20" t="s">
        <v>33</v>
      </c>
      <c r="C13" s="25"/>
      <c r="D13" s="15" t="s">
        <v>2</v>
      </c>
      <c r="E13" s="71">
        <f>SUM(E14:E16)</f>
        <v>64</v>
      </c>
      <c r="F13" s="72">
        <f>SUM(F14:F16)</f>
        <v>116.04</v>
      </c>
      <c r="G13" s="72">
        <f>SUM(G14:G16)</f>
        <v>114.049</v>
      </c>
      <c r="H13" s="8">
        <f t="shared" si="0"/>
        <v>98.28421234057222</v>
      </c>
      <c r="I13" s="80">
        <f>SUM(I14:I16)</f>
        <v>110.72800000000001</v>
      </c>
      <c r="J13" s="114">
        <f>SUM(J14:J16)</f>
        <v>64</v>
      </c>
      <c r="K13" s="72">
        <f>SUM(K14:K16)</f>
        <v>116.04</v>
      </c>
      <c r="L13" s="72">
        <f>SUM(L14:L16)</f>
        <v>114.049</v>
      </c>
      <c r="M13" s="8">
        <f t="shared" si="1"/>
        <v>98.28421234057222</v>
      </c>
      <c r="N13" s="80">
        <f>SUM(N14:N16)</f>
        <v>110.72800000000001</v>
      </c>
      <c r="O13" s="71">
        <f>SUM(O14:O16)</f>
        <v>0</v>
      </c>
      <c r="P13" s="72">
        <f>SUM(P14:P16)</f>
        <v>0</v>
      </c>
      <c r="Q13" s="72">
        <f>SUM(Q14:Q16)</f>
        <v>0</v>
      </c>
      <c r="R13" s="8" t="e">
        <f t="shared" si="2"/>
        <v>#DIV/0!</v>
      </c>
      <c r="S13" s="80">
        <f>SUM(S14:S16)</f>
        <v>0</v>
      </c>
      <c r="T13" s="71">
        <f>SUM(T14:T16)</f>
        <v>0</v>
      </c>
      <c r="U13" s="72">
        <f>SUM(U14:U16)</f>
        <v>0</v>
      </c>
      <c r="V13" s="72">
        <f>SUM(V14:V16)</f>
        <v>0</v>
      </c>
      <c r="W13" s="8" t="e">
        <f t="shared" si="3"/>
        <v>#DIV/0!</v>
      </c>
      <c r="X13" s="80">
        <f>SUM(X14:X16)</f>
        <v>0</v>
      </c>
    </row>
    <row r="14" spans="1:24" ht="9.75" customHeight="1">
      <c r="A14" s="21" t="s">
        <v>66</v>
      </c>
      <c r="B14" s="4" t="s">
        <v>34</v>
      </c>
      <c r="C14" s="4" t="s">
        <v>35</v>
      </c>
      <c r="D14" s="21" t="s">
        <v>2</v>
      </c>
      <c r="E14" s="83">
        <f aca="true" t="shared" si="5" ref="E14:G16">SUM(J14,O14)</f>
        <v>0</v>
      </c>
      <c r="F14" s="84">
        <f t="shared" si="5"/>
        <v>46.11</v>
      </c>
      <c r="G14" s="84">
        <f t="shared" si="5"/>
        <v>44.24</v>
      </c>
      <c r="H14" s="10">
        <f t="shared" si="0"/>
        <v>95.94448058989373</v>
      </c>
      <c r="I14" s="91">
        <f>SUM(N14,S14)</f>
        <v>19.745</v>
      </c>
      <c r="J14" s="108"/>
      <c r="K14" s="84">
        <v>46.11</v>
      </c>
      <c r="L14" s="84">
        <v>44.24</v>
      </c>
      <c r="M14" s="10">
        <f t="shared" si="1"/>
        <v>95.94448058989373</v>
      </c>
      <c r="N14" s="91">
        <v>19.745</v>
      </c>
      <c r="O14" s="83"/>
      <c r="P14" s="84"/>
      <c r="Q14" s="84"/>
      <c r="R14" s="10" t="e">
        <f t="shared" si="2"/>
        <v>#DIV/0!</v>
      </c>
      <c r="S14" s="91"/>
      <c r="T14" s="83"/>
      <c r="U14" s="84"/>
      <c r="V14" s="84"/>
      <c r="W14" s="10" t="e">
        <f t="shared" si="3"/>
        <v>#DIV/0!</v>
      </c>
      <c r="X14" s="91"/>
    </row>
    <row r="15" spans="1:24" ht="9.75" customHeight="1">
      <c r="A15" s="23" t="s">
        <v>67</v>
      </c>
      <c r="B15" s="5"/>
      <c r="C15" s="5" t="s">
        <v>38</v>
      </c>
      <c r="D15" s="23" t="s">
        <v>2</v>
      </c>
      <c r="E15" s="87">
        <f t="shared" si="5"/>
        <v>0</v>
      </c>
      <c r="F15" s="88">
        <f t="shared" si="5"/>
        <v>13.73</v>
      </c>
      <c r="G15" s="88">
        <f t="shared" si="5"/>
        <v>13.73</v>
      </c>
      <c r="H15" s="3">
        <f t="shared" si="0"/>
        <v>100</v>
      </c>
      <c r="I15" s="93">
        <f>SUM(N15,S15)</f>
        <v>12.953</v>
      </c>
      <c r="J15" s="108"/>
      <c r="K15" s="88">
        <v>13.73</v>
      </c>
      <c r="L15" s="88">
        <v>13.73</v>
      </c>
      <c r="M15" s="3">
        <f t="shared" si="1"/>
        <v>100</v>
      </c>
      <c r="N15" s="93">
        <v>12.953</v>
      </c>
      <c r="O15" s="87"/>
      <c r="P15" s="88"/>
      <c r="Q15" s="88"/>
      <c r="R15" s="3" t="e">
        <f t="shared" si="2"/>
        <v>#DIV/0!</v>
      </c>
      <c r="S15" s="93"/>
      <c r="T15" s="87"/>
      <c r="U15" s="88"/>
      <c r="V15" s="88"/>
      <c r="W15" s="3" t="e">
        <f t="shared" si="3"/>
        <v>#DIV/0!</v>
      </c>
      <c r="X15" s="93"/>
    </row>
    <row r="16" spans="1:24" ht="9.75" customHeight="1">
      <c r="A16" s="24" t="s">
        <v>68</v>
      </c>
      <c r="B16" s="14"/>
      <c r="C16" s="14" t="s">
        <v>39</v>
      </c>
      <c r="D16" s="24" t="s">
        <v>2</v>
      </c>
      <c r="E16" s="89">
        <f t="shared" si="5"/>
        <v>64</v>
      </c>
      <c r="F16" s="90">
        <f t="shared" si="5"/>
        <v>56.2</v>
      </c>
      <c r="G16" s="90">
        <f t="shared" si="5"/>
        <v>56.079</v>
      </c>
      <c r="H16" s="7">
        <f t="shared" si="0"/>
        <v>99.7846975088968</v>
      </c>
      <c r="I16" s="94">
        <f>SUM(N16,S16)</f>
        <v>78.03</v>
      </c>
      <c r="J16" s="116">
        <v>64</v>
      </c>
      <c r="K16" s="90">
        <v>56.2</v>
      </c>
      <c r="L16" s="90">
        <v>56.079</v>
      </c>
      <c r="M16" s="7">
        <f t="shared" si="1"/>
        <v>99.7846975088968</v>
      </c>
      <c r="N16" s="94">
        <v>78.03</v>
      </c>
      <c r="O16" s="89"/>
      <c r="P16" s="90"/>
      <c r="Q16" s="90"/>
      <c r="R16" s="7" t="e">
        <f t="shared" si="2"/>
        <v>#DIV/0!</v>
      </c>
      <c r="S16" s="94"/>
      <c r="T16" s="89"/>
      <c r="U16" s="90"/>
      <c r="V16" s="90"/>
      <c r="W16" s="7" t="e">
        <f t="shared" si="3"/>
        <v>#DIV/0!</v>
      </c>
      <c r="X16" s="94"/>
    </row>
    <row r="17" spans="1:24" s="9" customFormat="1" ht="9.75" customHeight="1">
      <c r="A17" s="15" t="s">
        <v>12</v>
      </c>
      <c r="B17" s="26" t="s">
        <v>49</v>
      </c>
      <c r="C17" s="26"/>
      <c r="D17" s="15" t="s">
        <v>2</v>
      </c>
      <c r="E17" s="71">
        <f>SUM(E18:E22)</f>
        <v>15</v>
      </c>
      <c r="F17" s="72">
        <f>SUM(F18:F22)</f>
        <v>17.7</v>
      </c>
      <c r="G17" s="72">
        <f>SUM(G18:G22)</f>
        <v>17.662</v>
      </c>
      <c r="H17" s="8">
        <f t="shared" si="0"/>
        <v>99.78531073446327</v>
      </c>
      <c r="I17" s="80">
        <f>SUM(I18:I22)</f>
        <v>15.898</v>
      </c>
      <c r="J17" s="114">
        <f>SUM(J18:J22)</f>
        <v>15</v>
      </c>
      <c r="K17" s="72">
        <f>SUM(K18:K22)</f>
        <v>17.7</v>
      </c>
      <c r="L17" s="72">
        <f>SUM(L18:L22)</f>
        <v>17.662</v>
      </c>
      <c r="M17" s="8">
        <f t="shared" si="1"/>
        <v>99.78531073446327</v>
      </c>
      <c r="N17" s="80">
        <f>SUM(N18:N22)</f>
        <v>15.898</v>
      </c>
      <c r="O17" s="71">
        <f>SUM(O18:O22)</f>
        <v>0</v>
      </c>
      <c r="P17" s="72">
        <f>SUM(P18:P22)</f>
        <v>0</v>
      </c>
      <c r="Q17" s="72">
        <f>SUM(Q18:Q22)</f>
        <v>0</v>
      </c>
      <c r="R17" s="8" t="e">
        <f t="shared" si="2"/>
        <v>#DIV/0!</v>
      </c>
      <c r="S17" s="80">
        <f>SUM(S18:S22)</f>
        <v>0</v>
      </c>
      <c r="T17" s="71">
        <f>SUM(T18:T22)</f>
        <v>0</v>
      </c>
      <c r="U17" s="72">
        <f>SUM(U18:U22)</f>
        <v>0</v>
      </c>
      <c r="V17" s="72">
        <f>SUM(V18:V22)</f>
        <v>0</v>
      </c>
      <c r="W17" s="8" t="e">
        <f t="shared" si="3"/>
        <v>#DIV/0!</v>
      </c>
      <c r="X17" s="80">
        <f>SUM(X18:X22)</f>
        <v>0</v>
      </c>
    </row>
    <row r="18" spans="1:24" ht="9.75" customHeight="1">
      <c r="A18" s="23" t="s">
        <v>69</v>
      </c>
      <c r="B18" s="5" t="s">
        <v>34</v>
      </c>
      <c r="C18" s="5" t="s">
        <v>44</v>
      </c>
      <c r="D18" s="23" t="s">
        <v>2</v>
      </c>
      <c r="E18" s="87">
        <f aca="true" t="shared" si="6" ref="E18:G22">SUM(J18,O18)</f>
        <v>0</v>
      </c>
      <c r="F18" s="88">
        <f t="shared" si="6"/>
        <v>0</v>
      </c>
      <c r="G18" s="88">
        <f t="shared" si="6"/>
        <v>0</v>
      </c>
      <c r="H18" s="3" t="e">
        <f t="shared" si="0"/>
        <v>#DIV/0!</v>
      </c>
      <c r="I18" s="93">
        <f>SUM(N18,S18)</f>
        <v>0</v>
      </c>
      <c r="J18" s="108"/>
      <c r="K18" s="88"/>
      <c r="L18" s="88"/>
      <c r="M18" s="3" t="e">
        <f t="shared" si="1"/>
        <v>#DIV/0!</v>
      </c>
      <c r="N18" s="93"/>
      <c r="O18" s="87"/>
      <c r="P18" s="88"/>
      <c r="Q18" s="88"/>
      <c r="R18" s="3" t="e">
        <f t="shared" si="2"/>
        <v>#DIV/0!</v>
      </c>
      <c r="S18" s="93"/>
      <c r="T18" s="87"/>
      <c r="U18" s="88"/>
      <c r="V18" s="88"/>
      <c r="W18" s="3" t="e">
        <f t="shared" si="3"/>
        <v>#DIV/0!</v>
      </c>
      <c r="X18" s="93"/>
    </row>
    <row r="19" spans="1:24" ht="9.75" customHeight="1">
      <c r="A19" s="23" t="s">
        <v>70</v>
      </c>
      <c r="B19" s="5"/>
      <c r="C19" s="5" t="s">
        <v>45</v>
      </c>
      <c r="D19" s="23" t="s">
        <v>2</v>
      </c>
      <c r="E19" s="87">
        <f t="shared" si="6"/>
        <v>15</v>
      </c>
      <c r="F19" s="88">
        <f t="shared" si="6"/>
        <v>17.7</v>
      </c>
      <c r="G19" s="88">
        <f t="shared" si="6"/>
        <v>17.662</v>
      </c>
      <c r="H19" s="3">
        <f t="shared" si="0"/>
        <v>99.78531073446327</v>
      </c>
      <c r="I19" s="93">
        <f>SUM(N19,S19)</f>
        <v>15.898</v>
      </c>
      <c r="J19" s="108">
        <v>15</v>
      </c>
      <c r="K19" s="88">
        <v>17.7</v>
      </c>
      <c r="L19" s="88">
        <v>17.662</v>
      </c>
      <c r="M19" s="3">
        <f t="shared" si="1"/>
        <v>99.78531073446327</v>
      </c>
      <c r="N19" s="93">
        <v>15.898</v>
      </c>
      <c r="O19" s="87"/>
      <c r="P19" s="88"/>
      <c r="Q19" s="88"/>
      <c r="R19" s="3" t="e">
        <f t="shared" si="2"/>
        <v>#DIV/0!</v>
      </c>
      <c r="S19" s="93"/>
      <c r="T19" s="87"/>
      <c r="U19" s="88"/>
      <c r="V19" s="88"/>
      <c r="W19" s="3" t="e">
        <f t="shared" si="3"/>
        <v>#DIV/0!</v>
      </c>
      <c r="X19" s="93"/>
    </row>
    <row r="20" spans="1:24" ht="9.75" customHeight="1">
      <c r="A20" s="23" t="s">
        <v>71</v>
      </c>
      <c r="B20" s="5"/>
      <c r="C20" s="5" t="s">
        <v>46</v>
      </c>
      <c r="D20" s="23" t="s">
        <v>2</v>
      </c>
      <c r="E20" s="87">
        <f t="shared" si="6"/>
        <v>0</v>
      </c>
      <c r="F20" s="88">
        <f t="shared" si="6"/>
        <v>0</v>
      </c>
      <c r="G20" s="88">
        <f t="shared" si="6"/>
        <v>0</v>
      </c>
      <c r="H20" s="3" t="e">
        <f t="shared" si="0"/>
        <v>#DIV/0!</v>
      </c>
      <c r="I20" s="93">
        <f>SUM(N20,S20)</f>
        <v>0</v>
      </c>
      <c r="J20" s="108"/>
      <c r="K20" s="88"/>
      <c r="L20" s="88"/>
      <c r="M20" s="3" t="e">
        <f t="shared" si="1"/>
        <v>#DIV/0!</v>
      </c>
      <c r="N20" s="93"/>
      <c r="O20" s="87"/>
      <c r="P20" s="88"/>
      <c r="Q20" s="88"/>
      <c r="R20" s="3" t="e">
        <f t="shared" si="2"/>
        <v>#DIV/0!</v>
      </c>
      <c r="S20" s="93"/>
      <c r="T20" s="87"/>
      <c r="U20" s="88"/>
      <c r="V20" s="88"/>
      <c r="W20" s="3" t="e">
        <f t="shared" si="3"/>
        <v>#DIV/0!</v>
      </c>
      <c r="X20" s="93"/>
    </row>
    <row r="21" spans="1:24" ht="9.75" customHeight="1">
      <c r="A21" s="23" t="s">
        <v>72</v>
      </c>
      <c r="B21" s="5"/>
      <c r="C21" s="5" t="s">
        <v>47</v>
      </c>
      <c r="D21" s="23" t="s">
        <v>2</v>
      </c>
      <c r="E21" s="87">
        <f t="shared" si="6"/>
        <v>0</v>
      </c>
      <c r="F21" s="88">
        <f t="shared" si="6"/>
        <v>0</v>
      </c>
      <c r="G21" s="88">
        <f t="shared" si="6"/>
        <v>0</v>
      </c>
      <c r="H21" s="3" t="e">
        <f t="shared" si="0"/>
        <v>#DIV/0!</v>
      </c>
      <c r="I21" s="93">
        <f>SUM(N21,S21)</f>
        <v>0</v>
      </c>
      <c r="J21" s="108"/>
      <c r="K21" s="88"/>
      <c r="L21" s="88"/>
      <c r="M21" s="3" t="e">
        <f t="shared" si="1"/>
        <v>#DIV/0!</v>
      </c>
      <c r="N21" s="93"/>
      <c r="O21" s="87"/>
      <c r="P21" s="88"/>
      <c r="Q21" s="88"/>
      <c r="R21" s="3" t="e">
        <f t="shared" si="2"/>
        <v>#DIV/0!</v>
      </c>
      <c r="S21" s="93"/>
      <c r="T21" s="87"/>
      <c r="U21" s="88"/>
      <c r="V21" s="88"/>
      <c r="W21" s="3" t="e">
        <f t="shared" si="3"/>
        <v>#DIV/0!</v>
      </c>
      <c r="X21" s="93"/>
    </row>
    <row r="22" spans="1:24" ht="9.75" customHeight="1">
      <c r="A22" s="24" t="s">
        <v>73</v>
      </c>
      <c r="B22" s="14"/>
      <c r="C22" s="14" t="s">
        <v>39</v>
      </c>
      <c r="D22" s="24" t="s">
        <v>2</v>
      </c>
      <c r="E22" s="89">
        <f t="shared" si="6"/>
        <v>0</v>
      </c>
      <c r="F22" s="90">
        <f t="shared" si="6"/>
        <v>0</v>
      </c>
      <c r="G22" s="90">
        <f t="shared" si="6"/>
        <v>0</v>
      </c>
      <c r="H22" s="7" t="e">
        <f t="shared" si="0"/>
        <v>#DIV/0!</v>
      </c>
      <c r="I22" s="94">
        <f>SUM(N22,S22)</f>
        <v>0</v>
      </c>
      <c r="J22" s="118"/>
      <c r="K22" s="90"/>
      <c r="L22" s="90"/>
      <c r="M22" s="7" t="e">
        <f t="shared" si="1"/>
        <v>#DIV/0!</v>
      </c>
      <c r="N22" s="94"/>
      <c r="O22" s="89"/>
      <c r="P22" s="90"/>
      <c r="Q22" s="90"/>
      <c r="R22" s="7" t="e">
        <f t="shared" si="2"/>
        <v>#DIV/0!</v>
      </c>
      <c r="S22" s="94"/>
      <c r="T22" s="89"/>
      <c r="U22" s="90"/>
      <c r="V22" s="90"/>
      <c r="W22" s="7" t="e">
        <f t="shared" si="3"/>
        <v>#DIV/0!</v>
      </c>
      <c r="X22" s="94"/>
    </row>
    <row r="23" spans="1:24" s="9" customFormat="1" ht="9.75" customHeight="1">
      <c r="A23" s="15" t="s">
        <v>14</v>
      </c>
      <c r="B23" s="26" t="s">
        <v>50</v>
      </c>
      <c r="C23" s="26"/>
      <c r="D23" s="15" t="s">
        <v>2</v>
      </c>
      <c r="E23" s="71">
        <f>SUM(E24:E26)</f>
        <v>0</v>
      </c>
      <c r="F23" s="72">
        <f>SUM(F24:F26)</f>
        <v>0</v>
      </c>
      <c r="G23" s="72">
        <f>SUM(G24:G26)</f>
        <v>0</v>
      </c>
      <c r="H23" s="8" t="e">
        <f t="shared" si="0"/>
        <v>#DIV/0!</v>
      </c>
      <c r="I23" s="80">
        <f>SUM(I24:I26)</f>
        <v>0</v>
      </c>
      <c r="J23" s="114">
        <f>SUM(J24:J26)</f>
        <v>0</v>
      </c>
      <c r="K23" s="72">
        <f>SUM(K24:K26)</f>
        <v>0</v>
      </c>
      <c r="L23" s="72">
        <f>SUM(L24:L26)</f>
        <v>0</v>
      </c>
      <c r="M23" s="8" t="e">
        <f t="shared" si="1"/>
        <v>#DIV/0!</v>
      </c>
      <c r="N23" s="80">
        <f>SUM(N24:N26)</f>
        <v>0</v>
      </c>
      <c r="O23" s="71">
        <f>SUM(O24:O26)</f>
        <v>0</v>
      </c>
      <c r="P23" s="72">
        <f>SUM(P24:P26)</f>
        <v>0</v>
      </c>
      <c r="Q23" s="72">
        <f>SUM(Q24:Q26)</f>
        <v>0</v>
      </c>
      <c r="R23" s="8" t="e">
        <f t="shared" si="2"/>
        <v>#DIV/0!</v>
      </c>
      <c r="S23" s="80">
        <f>SUM(S24:S26)</f>
        <v>0</v>
      </c>
      <c r="T23" s="71">
        <f>SUM(T24:T26)</f>
        <v>0</v>
      </c>
      <c r="U23" s="72">
        <f>SUM(U24:U26)</f>
        <v>0</v>
      </c>
      <c r="V23" s="72">
        <f>SUM(V24:V26)</f>
        <v>0</v>
      </c>
      <c r="W23" s="8" t="e">
        <f t="shared" si="3"/>
        <v>#DIV/0!</v>
      </c>
      <c r="X23" s="80">
        <f>SUM(X24:X26)</f>
        <v>0</v>
      </c>
    </row>
    <row r="24" spans="1:24" ht="9.75" customHeight="1">
      <c r="A24" s="23" t="s">
        <v>36</v>
      </c>
      <c r="B24" s="5" t="s">
        <v>34</v>
      </c>
      <c r="C24" s="5" t="s">
        <v>78</v>
      </c>
      <c r="D24" s="23" t="s">
        <v>2</v>
      </c>
      <c r="E24" s="87">
        <f aca="true" t="shared" si="7" ref="E24:G26">SUM(J24,O24)</f>
        <v>0</v>
      </c>
      <c r="F24" s="88">
        <f t="shared" si="7"/>
        <v>0</v>
      </c>
      <c r="G24" s="88">
        <f t="shared" si="7"/>
        <v>0</v>
      </c>
      <c r="H24" s="3" t="e">
        <f t="shared" si="0"/>
        <v>#DIV/0!</v>
      </c>
      <c r="I24" s="93">
        <f>SUM(N24,S24)</f>
        <v>0</v>
      </c>
      <c r="J24" s="108"/>
      <c r="K24" s="88"/>
      <c r="L24" s="88"/>
      <c r="M24" s="3" t="e">
        <f t="shared" si="1"/>
        <v>#DIV/0!</v>
      </c>
      <c r="N24" s="93"/>
      <c r="O24" s="87"/>
      <c r="P24" s="88"/>
      <c r="Q24" s="88"/>
      <c r="R24" s="3" t="e">
        <f t="shared" si="2"/>
        <v>#DIV/0!</v>
      </c>
      <c r="S24" s="93"/>
      <c r="T24" s="87"/>
      <c r="U24" s="88"/>
      <c r="V24" s="88"/>
      <c r="W24" s="3" t="e">
        <f t="shared" si="3"/>
        <v>#DIV/0!</v>
      </c>
      <c r="X24" s="93"/>
    </row>
    <row r="25" spans="1:24" ht="9.75" customHeight="1">
      <c r="A25" s="23" t="s">
        <v>37</v>
      </c>
      <c r="B25" s="5"/>
      <c r="C25" s="5" t="s">
        <v>48</v>
      </c>
      <c r="D25" s="23" t="s">
        <v>2</v>
      </c>
      <c r="E25" s="87">
        <f t="shared" si="7"/>
        <v>0</v>
      </c>
      <c r="F25" s="88">
        <f t="shared" si="7"/>
        <v>0</v>
      </c>
      <c r="G25" s="88">
        <f t="shared" si="7"/>
        <v>0</v>
      </c>
      <c r="H25" s="3" t="e">
        <f t="shared" si="0"/>
        <v>#DIV/0!</v>
      </c>
      <c r="I25" s="93">
        <f>SUM(N25,S25)</f>
        <v>0</v>
      </c>
      <c r="J25" s="108"/>
      <c r="K25" s="88"/>
      <c r="L25" s="88"/>
      <c r="M25" s="3" t="e">
        <f t="shared" si="1"/>
        <v>#DIV/0!</v>
      </c>
      <c r="N25" s="93"/>
      <c r="O25" s="87"/>
      <c r="P25" s="88"/>
      <c r="Q25" s="88"/>
      <c r="R25" s="3" t="e">
        <f t="shared" si="2"/>
        <v>#DIV/0!</v>
      </c>
      <c r="S25" s="93"/>
      <c r="T25" s="87"/>
      <c r="U25" s="88"/>
      <c r="V25" s="88"/>
      <c r="W25" s="3" t="e">
        <f t="shared" si="3"/>
        <v>#DIV/0!</v>
      </c>
      <c r="X25" s="93"/>
    </row>
    <row r="26" spans="1:24" ht="9.75" customHeight="1">
      <c r="A26" s="24" t="s">
        <v>40</v>
      </c>
      <c r="B26" s="14"/>
      <c r="C26" s="14" t="s">
        <v>39</v>
      </c>
      <c r="D26" s="24" t="s">
        <v>2</v>
      </c>
      <c r="E26" s="89">
        <f t="shared" si="7"/>
        <v>0</v>
      </c>
      <c r="F26" s="90">
        <f t="shared" si="7"/>
        <v>0</v>
      </c>
      <c r="G26" s="90">
        <f t="shared" si="7"/>
        <v>0</v>
      </c>
      <c r="H26" s="7" t="e">
        <f t="shared" si="0"/>
        <v>#DIV/0!</v>
      </c>
      <c r="I26" s="94">
        <f>SUM(N26,S26)</f>
        <v>0</v>
      </c>
      <c r="J26" s="118"/>
      <c r="K26" s="90"/>
      <c r="L26" s="90"/>
      <c r="M26" s="7" t="e">
        <f t="shared" si="1"/>
        <v>#DIV/0!</v>
      </c>
      <c r="N26" s="94"/>
      <c r="O26" s="89"/>
      <c r="P26" s="90"/>
      <c r="Q26" s="90"/>
      <c r="R26" s="7" t="e">
        <f t="shared" si="2"/>
        <v>#DIV/0!</v>
      </c>
      <c r="S26" s="94"/>
      <c r="T26" s="89"/>
      <c r="U26" s="90"/>
      <c r="V26" s="90"/>
      <c r="W26" s="7" t="e">
        <f t="shared" si="3"/>
        <v>#DIV/0!</v>
      </c>
      <c r="X26" s="94"/>
    </row>
    <row r="27" spans="1:24" s="9" customFormat="1" ht="9.75" customHeight="1">
      <c r="A27" s="15" t="s">
        <v>15</v>
      </c>
      <c r="B27" s="26" t="s">
        <v>51</v>
      </c>
      <c r="C27" s="26"/>
      <c r="D27" s="15" t="s">
        <v>2</v>
      </c>
      <c r="E27" s="71">
        <f>SUM(E28:E30)</f>
        <v>4</v>
      </c>
      <c r="F27" s="72">
        <f>SUM(F28:F30)</f>
        <v>9.8</v>
      </c>
      <c r="G27" s="72">
        <f>SUM(G28:G30)</f>
        <v>9.165</v>
      </c>
      <c r="H27" s="8">
        <f t="shared" si="0"/>
        <v>93.52040816326529</v>
      </c>
      <c r="I27" s="80">
        <f>SUM(I28:I30)</f>
        <v>5.481999999999999</v>
      </c>
      <c r="J27" s="114">
        <f>SUM(J28:J30)</f>
        <v>4</v>
      </c>
      <c r="K27" s="72">
        <f>SUM(K28:K30)</f>
        <v>9.8</v>
      </c>
      <c r="L27" s="72">
        <f>SUM(L28:L30)</f>
        <v>9.165</v>
      </c>
      <c r="M27" s="8">
        <f t="shared" si="1"/>
        <v>93.52040816326529</v>
      </c>
      <c r="N27" s="80">
        <f>SUM(N28:N30)</f>
        <v>5.481999999999999</v>
      </c>
      <c r="O27" s="71">
        <f>SUM(O28:O30)</f>
        <v>0</v>
      </c>
      <c r="P27" s="72">
        <f>SUM(P28:P30)</f>
        <v>0</v>
      </c>
      <c r="Q27" s="72">
        <f>SUM(Q28:Q30)</f>
        <v>0</v>
      </c>
      <c r="R27" s="8" t="e">
        <f t="shared" si="2"/>
        <v>#DIV/0!</v>
      </c>
      <c r="S27" s="80">
        <f>SUM(S28:S30)</f>
        <v>0</v>
      </c>
      <c r="T27" s="71">
        <f>SUM(T28:T30)</f>
        <v>0</v>
      </c>
      <c r="U27" s="72">
        <f>SUM(U28:U30)</f>
        <v>0</v>
      </c>
      <c r="V27" s="72">
        <f>SUM(V28:V30)</f>
        <v>0</v>
      </c>
      <c r="W27" s="8" t="e">
        <f t="shared" si="3"/>
        <v>#DIV/0!</v>
      </c>
      <c r="X27" s="80">
        <f>SUM(X28:X30)</f>
        <v>0</v>
      </c>
    </row>
    <row r="28" spans="1:24" ht="9.75" customHeight="1">
      <c r="A28" s="23" t="s">
        <v>41</v>
      </c>
      <c r="B28" s="5" t="s">
        <v>34</v>
      </c>
      <c r="C28" s="5" t="s">
        <v>84</v>
      </c>
      <c r="D28" s="23" t="s">
        <v>2</v>
      </c>
      <c r="E28" s="87">
        <f aca="true" t="shared" si="8" ref="E28:G31">SUM(J28,O28)</f>
        <v>0</v>
      </c>
      <c r="F28" s="88">
        <f t="shared" si="8"/>
        <v>0</v>
      </c>
      <c r="G28" s="88">
        <f t="shared" si="8"/>
        <v>0</v>
      </c>
      <c r="H28" s="3" t="e">
        <f t="shared" si="0"/>
        <v>#DIV/0!</v>
      </c>
      <c r="I28" s="93">
        <f>SUM(N28,S28)</f>
        <v>0</v>
      </c>
      <c r="J28" s="108"/>
      <c r="K28" s="88"/>
      <c r="L28" s="88"/>
      <c r="M28" s="3" t="e">
        <f t="shared" si="1"/>
        <v>#DIV/0!</v>
      </c>
      <c r="N28" s="93"/>
      <c r="O28" s="87"/>
      <c r="P28" s="88"/>
      <c r="Q28" s="88"/>
      <c r="R28" s="3" t="e">
        <f t="shared" si="2"/>
        <v>#DIV/0!</v>
      </c>
      <c r="S28" s="93"/>
      <c r="T28" s="87"/>
      <c r="U28" s="88"/>
      <c r="V28" s="88"/>
      <c r="W28" s="3" t="e">
        <f t="shared" si="3"/>
        <v>#DIV/0!</v>
      </c>
      <c r="X28" s="93"/>
    </row>
    <row r="29" spans="1:24" ht="9.75" customHeight="1">
      <c r="A29" s="23" t="s">
        <v>42</v>
      </c>
      <c r="B29" s="5"/>
      <c r="C29" s="5" t="s">
        <v>85</v>
      </c>
      <c r="D29" s="23" t="s">
        <v>2</v>
      </c>
      <c r="E29" s="87">
        <f t="shared" si="8"/>
        <v>2.5</v>
      </c>
      <c r="F29" s="88">
        <f t="shared" si="8"/>
        <v>6.3</v>
      </c>
      <c r="G29" s="88">
        <f t="shared" si="8"/>
        <v>6.252</v>
      </c>
      <c r="H29" s="3">
        <f t="shared" si="0"/>
        <v>99.23809523809524</v>
      </c>
      <c r="I29" s="93">
        <f>SUM(N29,S29)</f>
        <v>1.278</v>
      </c>
      <c r="J29" s="108">
        <v>2.5</v>
      </c>
      <c r="K29" s="88">
        <v>6.3</v>
      </c>
      <c r="L29" s="88">
        <v>6.252</v>
      </c>
      <c r="M29" s="3">
        <f t="shared" si="1"/>
        <v>99.23809523809524</v>
      </c>
      <c r="N29" s="93">
        <v>1.278</v>
      </c>
      <c r="O29" s="87"/>
      <c r="P29" s="88"/>
      <c r="Q29" s="88"/>
      <c r="R29" s="3" t="e">
        <f t="shared" si="2"/>
        <v>#DIV/0!</v>
      </c>
      <c r="S29" s="93"/>
      <c r="T29" s="87"/>
      <c r="U29" s="88"/>
      <c r="V29" s="88"/>
      <c r="W29" s="3" t="e">
        <f t="shared" si="3"/>
        <v>#DIV/0!</v>
      </c>
      <c r="X29" s="93"/>
    </row>
    <row r="30" spans="1:24" ht="9.75" customHeight="1">
      <c r="A30" s="24" t="s">
        <v>43</v>
      </c>
      <c r="B30" s="14"/>
      <c r="C30" s="14" t="s">
        <v>55</v>
      </c>
      <c r="D30" s="24" t="s">
        <v>2</v>
      </c>
      <c r="E30" s="89">
        <f t="shared" si="8"/>
        <v>1.5</v>
      </c>
      <c r="F30" s="90">
        <f t="shared" si="8"/>
        <v>3.5</v>
      </c>
      <c r="G30" s="90">
        <f t="shared" si="8"/>
        <v>2.913</v>
      </c>
      <c r="H30" s="7">
        <f t="shared" si="0"/>
        <v>83.22857142857141</v>
      </c>
      <c r="I30" s="94">
        <f>SUM(N30,S30)</f>
        <v>4.204</v>
      </c>
      <c r="J30" s="118">
        <v>1.5</v>
      </c>
      <c r="K30" s="90">
        <v>3.5</v>
      </c>
      <c r="L30" s="90">
        <v>2.913</v>
      </c>
      <c r="M30" s="7">
        <f t="shared" si="1"/>
        <v>83.22857142857141</v>
      </c>
      <c r="N30" s="94">
        <v>4.204</v>
      </c>
      <c r="O30" s="89"/>
      <c r="P30" s="90"/>
      <c r="Q30" s="90"/>
      <c r="R30" s="7" t="e">
        <f t="shared" si="2"/>
        <v>#DIV/0!</v>
      </c>
      <c r="S30" s="94"/>
      <c r="T30" s="89"/>
      <c r="U30" s="90"/>
      <c r="V30" s="90"/>
      <c r="W30" s="7" t="e">
        <f t="shared" si="3"/>
        <v>#DIV/0!</v>
      </c>
      <c r="X30" s="94"/>
    </row>
    <row r="31" spans="1:24" s="9" customFormat="1" ht="9.75" customHeight="1">
      <c r="A31" s="11" t="s">
        <v>16</v>
      </c>
      <c r="B31" s="12" t="s">
        <v>56</v>
      </c>
      <c r="C31" s="12"/>
      <c r="D31" s="11" t="s">
        <v>2</v>
      </c>
      <c r="E31" s="65">
        <f t="shared" si="8"/>
        <v>1</v>
      </c>
      <c r="F31" s="66">
        <f t="shared" si="8"/>
        <v>1</v>
      </c>
      <c r="G31" s="66">
        <f t="shared" si="8"/>
        <v>0</v>
      </c>
      <c r="H31" s="16">
        <f t="shared" si="0"/>
        <v>0</v>
      </c>
      <c r="I31" s="77">
        <f>SUM(N31,S31)</f>
        <v>0</v>
      </c>
      <c r="J31" s="112">
        <v>1</v>
      </c>
      <c r="K31" s="66">
        <v>1</v>
      </c>
      <c r="L31" s="66"/>
      <c r="M31" s="16">
        <f t="shared" si="1"/>
        <v>0</v>
      </c>
      <c r="N31" s="77"/>
      <c r="O31" s="65"/>
      <c r="P31" s="66"/>
      <c r="Q31" s="66"/>
      <c r="R31" s="16" t="e">
        <f t="shared" si="2"/>
        <v>#DIV/0!</v>
      </c>
      <c r="S31" s="77"/>
      <c r="T31" s="65"/>
      <c r="U31" s="66"/>
      <c r="V31" s="66"/>
      <c r="W31" s="16" t="e">
        <f t="shared" si="3"/>
        <v>#DIV/0!</v>
      </c>
      <c r="X31" s="77"/>
    </row>
    <row r="32" spans="1:24" s="9" customFormat="1" ht="9.75" customHeight="1">
      <c r="A32" s="15" t="s">
        <v>17</v>
      </c>
      <c r="B32" s="26" t="s">
        <v>57</v>
      </c>
      <c r="C32" s="26"/>
      <c r="D32" s="15" t="s">
        <v>2</v>
      </c>
      <c r="E32" s="71">
        <f>SUM(E33:E35)</f>
        <v>159</v>
      </c>
      <c r="F32" s="72">
        <f>SUM(F33:F35)</f>
        <v>181.6</v>
      </c>
      <c r="G32" s="72">
        <f>SUM(G33:G35)</f>
        <v>181.351</v>
      </c>
      <c r="H32" s="8">
        <f t="shared" si="0"/>
        <v>99.86288546255507</v>
      </c>
      <c r="I32" s="80">
        <f>SUM(I33:I35)</f>
        <v>156.415</v>
      </c>
      <c r="J32" s="114">
        <f>SUM(J33:J35)</f>
        <v>159</v>
      </c>
      <c r="K32" s="72">
        <f>SUM(K33:K35)</f>
        <v>181.6</v>
      </c>
      <c r="L32" s="72">
        <f>SUM(L33:L35)</f>
        <v>181.351</v>
      </c>
      <c r="M32" s="8">
        <f t="shared" si="1"/>
        <v>99.86288546255507</v>
      </c>
      <c r="N32" s="80">
        <f>SUM(N33:N35)</f>
        <v>156.415</v>
      </c>
      <c r="O32" s="71">
        <f>SUM(O33:O35)</f>
        <v>0</v>
      </c>
      <c r="P32" s="72">
        <f>SUM(P33:P35)</f>
        <v>0</v>
      </c>
      <c r="Q32" s="72">
        <f>SUM(Q33:Q35)</f>
        <v>0</v>
      </c>
      <c r="R32" s="8" t="e">
        <f t="shared" si="2"/>
        <v>#DIV/0!</v>
      </c>
      <c r="S32" s="80">
        <f>SUM(S33:S35)</f>
        <v>0</v>
      </c>
      <c r="T32" s="71">
        <f>SUM(T33:T35)</f>
        <v>0</v>
      </c>
      <c r="U32" s="72">
        <f>SUM(U33:U35)</f>
        <v>0</v>
      </c>
      <c r="V32" s="72">
        <f>SUM(V33:V35)</f>
        <v>0</v>
      </c>
      <c r="W32" s="8" t="e">
        <f t="shared" si="3"/>
        <v>#DIV/0!</v>
      </c>
      <c r="X32" s="80">
        <f>SUM(X33:X35)</f>
        <v>0</v>
      </c>
    </row>
    <row r="33" spans="1:24" ht="9.75" customHeight="1">
      <c r="A33" s="23" t="s">
        <v>52</v>
      </c>
      <c r="B33" s="5" t="s">
        <v>34</v>
      </c>
      <c r="C33" s="5" t="s">
        <v>78</v>
      </c>
      <c r="D33" s="23" t="s">
        <v>2</v>
      </c>
      <c r="E33" s="87">
        <f aca="true" t="shared" si="9" ref="E33:G39">SUM(J33,O33)</f>
        <v>0.5</v>
      </c>
      <c r="F33" s="88">
        <f t="shared" si="9"/>
        <v>0.5</v>
      </c>
      <c r="G33" s="88">
        <f t="shared" si="9"/>
        <v>0.4</v>
      </c>
      <c r="H33" s="3">
        <f t="shared" si="0"/>
        <v>80</v>
      </c>
      <c r="I33" s="93">
        <f aca="true" t="shared" si="10" ref="I33:I39">SUM(N33,S33)</f>
        <v>0.293</v>
      </c>
      <c r="J33" s="108">
        <v>0.5</v>
      </c>
      <c r="K33" s="88">
        <v>0.5</v>
      </c>
      <c r="L33" s="88">
        <v>0.4</v>
      </c>
      <c r="M33" s="3">
        <f t="shared" si="1"/>
        <v>80</v>
      </c>
      <c r="N33" s="93">
        <v>0.293</v>
      </c>
      <c r="O33" s="87"/>
      <c r="P33" s="88"/>
      <c r="Q33" s="88"/>
      <c r="R33" s="3" t="e">
        <f t="shared" si="2"/>
        <v>#DIV/0!</v>
      </c>
      <c r="S33" s="93"/>
      <c r="T33" s="87"/>
      <c r="U33" s="88"/>
      <c r="V33" s="88"/>
      <c r="W33" s="3" t="e">
        <f t="shared" si="3"/>
        <v>#DIV/0!</v>
      </c>
      <c r="X33" s="93"/>
    </row>
    <row r="34" spans="1:24" ht="9.75" customHeight="1">
      <c r="A34" s="23" t="s">
        <v>53</v>
      </c>
      <c r="B34" s="5"/>
      <c r="C34" s="5" t="s">
        <v>48</v>
      </c>
      <c r="D34" s="23" t="s">
        <v>2</v>
      </c>
      <c r="E34" s="87">
        <f t="shared" si="9"/>
        <v>0.5</v>
      </c>
      <c r="F34" s="88">
        <f t="shared" si="9"/>
        <v>0.5</v>
      </c>
      <c r="G34" s="88">
        <f t="shared" si="9"/>
        <v>0.416</v>
      </c>
      <c r="H34" s="3">
        <f t="shared" si="0"/>
        <v>83.2</v>
      </c>
      <c r="I34" s="93">
        <f t="shared" si="10"/>
        <v>0.426</v>
      </c>
      <c r="J34" s="108">
        <v>0.5</v>
      </c>
      <c r="K34" s="88">
        <v>0.5</v>
      </c>
      <c r="L34" s="88">
        <v>0.416</v>
      </c>
      <c r="M34" s="3">
        <f t="shared" si="1"/>
        <v>83.2</v>
      </c>
      <c r="N34" s="93">
        <v>0.426</v>
      </c>
      <c r="O34" s="87"/>
      <c r="P34" s="88"/>
      <c r="Q34" s="88"/>
      <c r="R34" s="3" t="e">
        <f t="shared" si="2"/>
        <v>#DIV/0!</v>
      </c>
      <c r="S34" s="93"/>
      <c r="T34" s="87"/>
      <c r="U34" s="88"/>
      <c r="V34" s="88"/>
      <c r="W34" s="3" t="e">
        <f t="shared" si="3"/>
        <v>#DIV/0!</v>
      </c>
      <c r="X34" s="93"/>
    </row>
    <row r="35" spans="1:24" ht="9.75" customHeight="1">
      <c r="A35" s="24" t="s">
        <v>54</v>
      </c>
      <c r="B35" s="14"/>
      <c r="C35" s="14" t="s">
        <v>39</v>
      </c>
      <c r="D35" s="24" t="s">
        <v>2</v>
      </c>
      <c r="E35" s="89">
        <f t="shared" si="9"/>
        <v>158</v>
      </c>
      <c r="F35" s="90">
        <f t="shared" si="9"/>
        <v>180.6</v>
      </c>
      <c r="G35" s="90">
        <f t="shared" si="9"/>
        <v>180.535</v>
      </c>
      <c r="H35" s="7">
        <f t="shared" si="0"/>
        <v>99.9640088593577</v>
      </c>
      <c r="I35" s="94">
        <f t="shared" si="10"/>
        <v>155.696</v>
      </c>
      <c r="J35" s="118">
        <v>158</v>
      </c>
      <c r="K35" s="90">
        <v>180.6</v>
      </c>
      <c r="L35" s="90">
        <v>180.535</v>
      </c>
      <c r="M35" s="7">
        <f t="shared" si="1"/>
        <v>99.9640088593577</v>
      </c>
      <c r="N35" s="94">
        <v>155.696</v>
      </c>
      <c r="O35" s="89"/>
      <c r="P35" s="90"/>
      <c r="Q35" s="90"/>
      <c r="R35" s="7" t="e">
        <f t="shared" si="2"/>
        <v>#DIV/0!</v>
      </c>
      <c r="S35" s="94"/>
      <c r="T35" s="89"/>
      <c r="U35" s="90"/>
      <c r="V35" s="90"/>
      <c r="W35" s="7" t="e">
        <f t="shared" si="3"/>
        <v>#DIV/0!</v>
      </c>
      <c r="X35" s="94"/>
    </row>
    <row r="36" spans="1:24" s="9" customFormat="1" ht="9.75" customHeight="1">
      <c r="A36" s="11" t="s">
        <v>18</v>
      </c>
      <c r="B36" s="12" t="s">
        <v>58</v>
      </c>
      <c r="C36" s="12"/>
      <c r="D36" s="11" t="s">
        <v>2</v>
      </c>
      <c r="E36" s="65">
        <f t="shared" si="9"/>
        <v>934.464</v>
      </c>
      <c r="F36" s="66">
        <f t="shared" si="9"/>
        <v>1004.534</v>
      </c>
      <c r="G36" s="66">
        <f t="shared" si="9"/>
        <v>1004.534</v>
      </c>
      <c r="H36" s="16">
        <f t="shared" si="0"/>
        <v>100</v>
      </c>
      <c r="I36" s="77">
        <f t="shared" si="10"/>
        <v>848.679</v>
      </c>
      <c r="J36" s="120">
        <v>934.464</v>
      </c>
      <c r="K36" s="66">
        <v>1004.534</v>
      </c>
      <c r="L36" s="66">
        <v>1004.534</v>
      </c>
      <c r="M36" s="16">
        <f t="shared" si="1"/>
        <v>100</v>
      </c>
      <c r="N36" s="77">
        <v>848.679</v>
      </c>
      <c r="O36" s="65"/>
      <c r="P36" s="66"/>
      <c r="Q36" s="66"/>
      <c r="R36" s="16" t="e">
        <f t="shared" si="2"/>
        <v>#DIV/0!</v>
      </c>
      <c r="S36" s="77"/>
      <c r="T36" s="65"/>
      <c r="U36" s="66"/>
      <c r="V36" s="66"/>
      <c r="W36" s="16" t="e">
        <f t="shared" si="3"/>
        <v>#DIV/0!</v>
      </c>
      <c r="X36" s="77"/>
    </row>
    <row r="37" spans="1:24" s="9" customFormat="1" ht="9.75" customHeight="1">
      <c r="A37" s="11" t="s">
        <v>19</v>
      </c>
      <c r="B37" s="12" t="s">
        <v>59</v>
      </c>
      <c r="C37" s="12"/>
      <c r="D37" s="11" t="s">
        <v>2</v>
      </c>
      <c r="E37" s="65">
        <f t="shared" si="9"/>
        <v>327.063</v>
      </c>
      <c r="F37" s="66">
        <f t="shared" si="9"/>
        <v>350.748</v>
      </c>
      <c r="G37" s="66">
        <f t="shared" si="9"/>
        <v>350.748</v>
      </c>
      <c r="H37" s="16">
        <f t="shared" si="0"/>
        <v>100</v>
      </c>
      <c r="I37" s="77">
        <f t="shared" si="10"/>
        <v>296.342</v>
      </c>
      <c r="J37" s="112">
        <v>327.063</v>
      </c>
      <c r="K37" s="66">
        <v>350.748</v>
      </c>
      <c r="L37" s="66">
        <v>350.748</v>
      </c>
      <c r="M37" s="16">
        <f t="shared" si="1"/>
        <v>100</v>
      </c>
      <c r="N37" s="77">
        <v>296.342</v>
      </c>
      <c r="O37" s="65"/>
      <c r="P37" s="66"/>
      <c r="Q37" s="66"/>
      <c r="R37" s="16" t="e">
        <f t="shared" si="2"/>
        <v>#DIV/0!</v>
      </c>
      <c r="S37" s="77"/>
      <c r="T37" s="65"/>
      <c r="U37" s="66"/>
      <c r="V37" s="66"/>
      <c r="W37" s="16" t="e">
        <f t="shared" si="3"/>
        <v>#DIV/0!</v>
      </c>
      <c r="X37" s="77"/>
    </row>
    <row r="38" spans="1:24" s="9" customFormat="1" ht="9.75" customHeight="1">
      <c r="A38" s="11" t="s">
        <v>20</v>
      </c>
      <c r="B38" s="12" t="s">
        <v>83</v>
      </c>
      <c r="C38" s="12"/>
      <c r="D38" s="11" t="s">
        <v>2</v>
      </c>
      <c r="E38" s="65">
        <f t="shared" si="9"/>
        <v>18.553</v>
      </c>
      <c r="F38" s="66">
        <f t="shared" si="9"/>
        <v>20.043</v>
      </c>
      <c r="G38" s="66">
        <f t="shared" si="9"/>
        <v>20.043</v>
      </c>
      <c r="H38" s="16">
        <f t="shared" si="0"/>
        <v>100</v>
      </c>
      <c r="I38" s="77">
        <f t="shared" si="10"/>
        <v>16.974</v>
      </c>
      <c r="J38" s="112">
        <v>18.553</v>
      </c>
      <c r="K38" s="66">
        <v>20.043</v>
      </c>
      <c r="L38" s="66">
        <v>20.043</v>
      </c>
      <c r="M38" s="16">
        <f t="shared" si="1"/>
        <v>100</v>
      </c>
      <c r="N38" s="77">
        <v>16.974</v>
      </c>
      <c r="O38" s="65"/>
      <c r="P38" s="66"/>
      <c r="Q38" s="66"/>
      <c r="R38" s="16" t="e">
        <f t="shared" si="2"/>
        <v>#DIV/0!</v>
      </c>
      <c r="S38" s="77"/>
      <c r="T38" s="65"/>
      <c r="U38" s="66"/>
      <c r="V38" s="66"/>
      <c r="W38" s="16" t="e">
        <f t="shared" si="3"/>
        <v>#DIV/0!</v>
      </c>
      <c r="X38" s="77"/>
    </row>
    <row r="39" spans="1:24" s="9" customFormat="1" ht="9.75" customHeight="1">
      <c r="A39" s="11" t="s">
        <v>21</v>
      </c>
      <c r="B39" s="12" t="s">
        <v>60</v>
      </c>
      <c r="C39" s="12"/>
      <c r="D39" s="11" t="s">
        <v>2</v>
      </c>
      <c r="E39" s="65">
        <f t="shared" si="9"/>
        <v>0</v>
      </c>
      <c r="F39" s="66">
        <f t="shared" si="9"/>
        <v>0</v>
      </c>
      <c r="G39" s="66">
        <f t="shared" si="9"/>
        <v>0</v>
      </c>
      <c r="H39" s="16" t="e">
        <f t="shared" si="0"/>
        <v>#DIV/0!</v>
      </c>
      <c r="I39" s="77">
        <f t="shared" si="10"/>
        <v>0</v>
      </c>
      <c r="J39" s="112"/>
      <c r="K39" s="66"/>
      <c r="L39" s="66"/>
      <c r="M39" s="16" t="e">
        <f t="shared" si="1"/>
        <v>#DIV/0!</v>
      </c>
      <c r="N39" s="77"/>
      <c r="O39" s="65"/>
      <c r="P39" s="66"/>
      <c r="Q39" s="66"/>
      <c r="R39" s="16" t="e">
        <f t="shared" si="2"/>
        <v>#DIV/0!</v>
      </c>
      <c r="S39" s="77"/>
      <c r="T39" s="65"/>
      <c r="U39" s="66"/>
      <c r="V39" s="66"/>
      <c r="W39" s="16" t="e">
        <f t="shared" si="3"/>
        <v>#DIV/0!</v>
      </c>
      <c r="X39" s="77"/>
    </row>
    <row r="40" spans="1:24" s="9" customFormat="1" ht="9.75" customHeight="1">
      <c r="A40" s="15" t="s">
        <v>22</v>
      </c>
      <c r="B40" s="26" t="s">
        <v>61</v>
      </c>
      <c r="C40" s="26"/>
      <c r="D40" s="15" t="s">
        <v>2</v>
      </c>
      <c r="E40" s="71">
        <f>SUM(E41:E42)</f>
        <v>12.5</v>
      </c>
      <c r="F40" s="72">
        <f>SUM(F41:F42)</f>
        <v>11.892</v>
      </c>
      <c r="G40" s="72">
        <f>SUM(G41:G42)</f>
        <v>11.202</v>
      </c>
      <c r="H40" s="8">
        <f t="shared" si="0"/>
        <v>94.19778002018164</v>
      </c>
      <c r="I40" s="80">
        <f>SUM(I41:I42)</f>
        <v>10.512</v>
      </c>
      <c r="J40" s="114">
        <f>SUM(J41:J42)</f>
        <v>12.5</v>
      </c>
      <c r="K40" s="72">
        <f>SUM(K41:K42)</f>
        <v>11.892</v>
      </c>
      <c r="L40" s="72">
        <f>SUM(L41:L42)</f>
        <v>11.202</v>
      </c>
      <c r="M40" s="8">
        <f t="shared" si="1"/>
        <v>94.19778002018164</v>
      </c>
      <c r="N40" s="80">
        <f>SUM(N41:N42)</f>
        <v>10.512</v>
      </c>
      <c r="O40" s="71">
        <f>SUM(O41:O42)</f>
        <v>0</v>
      </c>
      <c r="P40" s="72">
        <f>SUM(P41:P42)</f>
        <v>0</v>
      </c>
      <c r="Q40" s="72">
        <f>SUM(Q41:Q42)</f>
        <v>0</v>
      </c>
      <c r="R40" s="8" t="e">
        <f t="shared" si="2"/>
        <v>#DIV/0!</v>
      </c>
      <c r="S40" s="80">
        <f>SUM(S41:S42)</f>
        <v>0</v>
      </c>
      <c r="T40" s="71">
        <f>SUM(T41:T42)</f>
        <v>0</v>
      </c>
      <c r="U40" s="72">
        <f>SUM(U41:U42)</f>
        <v>0</v>
      </c>
      <c r="V40" s="72">
        <f>SUM(V41:V42)</f>
        <v>0</v>
      </c>
      <c r="W40" s="8" t="e">
        <f t="shared" si="3"/>
        <v>#DIV/0!</v>
      </c>
      <c r="X40" s="80">
        <f>SUM(X41:X42)</f>
        <v>0</v>
      </c>
    </row>
    <row r="41" spans="1:24" ht="9.75" customHeight="1">
      <c r="A41" s="23" t="s">
        <v>74</v>
      </c>
      <c r="B41" s="5" t="s">
        <v>34</v>
      </c>
      <c r="C41" s="5" t="s">
        <v>62</v>
      </c>
      <c r="D41" s="23" t="s">
        <v>2</v>
      </c>
      <c r="E41" s="87">
        <f aca="true" t="shared" si="11" ref="E41:G43">SUM(J41,O41)</f>
        <v>5.7</v>
      </c>
      <c r="F41" s="88">
        <f t="shared" si="11"/>
        <v>5.91</v>
      </c>
      <c r="G41" s="88">
        <f t="shared" si="11"/>
        <v>5.91</v>
      </c>
      <c r="H41" s="3">
        <f t="shared" si="0"/>
        <v>100</v>
      </c>
      <c r="I41" s="93">
        <f>SUM(N41,S41)</f>
        <v>5.256</v>
      </c>
      <c r="J41" s="108">
        <v>5.7</v>
      </c>
      <c r="K41" s="88">
        <v>5.91</v>
      </c>
      <c r="L41" s="88">
        <v>5.91</v>
      </c>
      <c r="M41" s="3">
        <f t="shared" si="1"/>
        <v>100</v>
      </c>
      <c r="N41" s="93">
        <v>5.256</v>
      </c>
      <c r="O41" s="87"/>
      <c r="P41" s="88"/>
      <c r="Q41" s="88"/>
      <c r="R41" s="3" t="e">
        <f t="shared" si="2"/>
        <v>#DIV/0!</v>
      </c>
      <c r="S41" s="93"/>
      <c r="T41" s="87"/>
      <c r="U41" s="88"/>
      <c r="V41" s="88"/>
      <c r="W41" s="3" t="e">
        <f t="shared" si="3"/>
        <v>#DIV/0!</v>
      </c>
      <c r="X41" s="93"/>
    </row>
    <row r="42" spans="1:24" ht="9.75" customHeight="1">
      <c r="A42" s="24" t="s">
        <v>75</v>
      </c>
      <c r="B42" s="14"/>
      <c r="C42" s="14" t="s">
        <v>39</v>
      </c>
      <c r="D42" s="24" t="s">
        <v>2</v>
      </c>
      <c r="E42" s="89">
        <f t="shared" si="11"/>
        <v>6.8</v>
      </c>
      <c r="F42" s="90">
        <f t="shared" si="11"/>
        <v>5.982</v>
      </c>
      <c r="G42" s="90">
        <f t="shared" si="11"/>
        <v>5.292</v>
      </c>
      <c r="H42" s="7">
        <f t="shared" si="0"/>
        <v>88.46539618856569</v>
      </c>
      <c r="I42" s="94">
        <f>SUM(N42,S42)</f>
        <v>5.256</v>
      </c>
      <c r="J42" s="116">
        <v>6.8</v>
      </c>
      <c r="K42" s="90">
        <v>5.982</v>
      </c>
      <c r="L42" s="90">
        <v>5.292</v>
      </c>
      <c r="M42" s="7">
        <f t="shared" si="1"/>
        <v>88.46539618856569</v>
      </c>
      <c r="N42" s="94">
        <v>5.256</v>
      </c>
      <c r="O42" s="89"/>
      <c r="P42" s="90"/>
      <c r="Q42" s="90"/>
      <c r="R42" s="7" t="e">
        <f t="shared" si="2"/>
        <v>#DIV/0!</v>
      </c>
      <c r="S42" s="94"/>
      <c r="T42" s="89"/>
      <c r="U42" s="90"/>
      <c r="V42" s="90"/>
      <c r="W42" s="7" t="e">
        <f t="shared" si="3"/>
        <v>#DIV/0!</v>
      </c>
      <c r="X42" s="94"/>
    </row>
    <row r="43" spans="1:24" s="9" customFormat="1" ht="9.75" customHeight="1">
      <c r="A43" s="11" t="s">
        <v>23</v>
      </c>
      <c r="B43" s="12" t="s">
        <v>63</v>
      </c>
      <c r="C43" s="12"/>
      <c r="D43" s="11" t="s">
        <v>2</v>
      </c>
      <c r="E43" s="65">
        <f t="shared" si="11"/>
        <v>7.08</v>
      </c>
      <c r="F43" s="66">
        <f t="shared" si="11"/>
        <v>7.088</v>
      </c>
      <c r="G43" s="66">
        <f t="shared" si="11"/>
        <v>7.088</v>
      </c>
      <c r="H43" s="16">
        <f t="shared" si="0"/>
        <v>100</v>
      </c>
      <c r="I43" s="77">
        <f>SUM(N43,S43)</f>
        <v>7.088</v>
      </c>
      <c r="J43" s="112">
        <v>7.08</v>
      </c>
      <c r="K43" s="66">
        <v>7.088</v>
      </c>
      <c r="L43" s="66">
        <v>7.088</v>
      </c>
      <c r="M43" s="16">
        <f t="shared" si="1"/>
        <v>100</v>
      </c>
      <c r="N43" s="77">
        <v>7.088</v>
      </c>
      <c r="O43" s="65"/>
      <c r="P43" s="66"/>
      <c r="Q43" s="66"/>
      <c r="R43" s="16" t="e">
        <f t="shared" si="2"/>
        <v>#DIV/0!</v>
      </c>
      <c r="S43" s="77"/>
      <c r="T43" s="65"/>
      <c r="U43" s="66"/>
      <c r="V43" s="66"/>
      <c r="W43" s="16" t="e">
        <f t="shared" si="3"/>
        <v>#DIV/0!</v>
      </c>
      <c r="X43" s="77"/>
    </row>
    <row r="44" spans="1:24" s="9" customFormat="1" ht="9.75" customHeight="1">
      <c r="A44" s="11" t="s">
        <v>24</v>
      </c>
      <c r="B44" s="12" t="s">
        <v>28</v>
      </c>
      <c r="C44" s="12"/>
      <c r="D44" s="11" t="s">
        <v>2</v>
      </c>
      <c r="E44" s="65">
        <f>SUM(E6-E12)</f>
        <v>0</v>
      </c>
      <c r="F44" s="66">
        <f>SUM(F6-F12)</f>
        <v>2.2737367544323206E-13</v>
      </c>
      <c r="G44" s="66">
        <f>SUM(G6-G12)</f>
        <v>6.870000000000118</v>
      </c>
      <c r="H44" s="16">
        <f t="shared" si="0"/>
        <v>3021457953128500</v>
      </c>
      <c r="I44" s="77">
        <f>SUM(I6-I12)</f>
        <v>11.843000000000302</v>
      </c>
      <c r="J44" s="106">
        <f>SUM(J6-J12)</f>
        <v>0</v>
      </c>
      <c r="K44" s="66">
        <f>SUM(K6-K12)</f>
        <v>2.2737367544323206E-13</v>
      </c>
      <c r="L44" s="66">
        <f>SUM(L6-L12)</f>
        <v>6.870000000000118</v>
      </c>
      <c r="M44" s="16">
        <f t="shared" si="1"/>
        <v>3021457953128500</v>
      </c>
      <c r="N44" s="77">
        <f>SUM(N6-N12)</f>
        <v>11.843000000000302</v>
      </c>
      <c r="O44" s="65">
        <f>SUM(O6-O12)</f>
        <v>0</v>
      </c>
      <c r="P44" s="66">
        <f>SUM(P6-P12)</f>
        <v>0</v>
      </c>
      <c r="Q44" s="66">
        <f>SUM(Q6-Q12)</f>
        <v>0</v>
      </c>
      <c r="R44" s="16" t="e">
        <f t="shared" si="2"/>
        <v>#DIV/0!</v>
      </c>
      <c r="S44" s="77">
        <f>SUM(S6-S12)</f>
        <v>0</v>
      </c>
      <c r="T44" s="65">
        <f>SUM(T6-T12)</f>
        <v>0</v>
      </c>
      <c r="U44" s="66">
        <f>SUM(U6-U12)</f>
        <v>0</v>
      </c>
      <c r="V44" s="66">
        <f>SUM(V6-V12)</f>
        <v>0</v>
      </c>
      <c r="W44" s="16" t="e">
        <f t="shared" si="3"/>
        <v>#DIV/0!</v>
      </c>
      <c r="X44" s="77">
        <f>SUM(X6-X12)</f>
        <v>0</v>
      </c>
    </row>
    <row r="45" spans="1:24" s="31" customFormat="1" ht="9.75" customHeight="1">
      <c r="A45" s="27" t="s">
        <v>25</v>
      </c>
      <c r="B45" s="28" t="s">
        <v>29</v>
      </c>
      <c r="C45" s="28"/>
      <c r="D45" s="27" t="s">
        <v>30</v>
      </c>
      <c r="E45" s="99">
        <v>15574</v>
      </c>
      <c r="F45" s="30">
        <v>16742</v>
      </c>
      <c r="G45" s="30">
        <v>16742</v>
      </c>
      <c r="H45" s="30">
        <f t="shared" si="0"/>
        <v>100</v>
      </c>
      <c r="I45" s="42">
        <v>14145</v>
      </c>
      <c r="J45" s="9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6"/>
    </row>
    <row r="46" spans="1:24" s="31" customFormat="1" ht="9.75" customHeight="1">
      <c r="A46" s="32" t="s">
        <v>26</v>
      </c>
      <c r="B46" s="33" t="s">
        <v>77</v>
      </c>
      <c r="C46" s="33"/>
      <c r="D46" s="32" t="s">
        <v>31</v>
      </c>
      <c r="E46" s="100">
        <v>5</v>
      </c>
      <c r="F46" s="35">
        <v>5</v>
      </c>
      <c r="G46" s="35">
        <v>5</v>
      </c>
      <c r="H46" s="35">
        <f t="shared" si="0"/>
        <v>100</v>
      </c>
      <c r="I46" s="43">
        <v>5</v>
      </c>
      <c r="J46" s="96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6"/>
    </row>
    <row r="47" spans="1:24" s="31" customFormat="1" ht="9.75" customHeight="1">
      <c r="A47" s="36" t="s">
        <v>27</v>
      </c>
      <c r="B47" s="37" t="s">
        <v>32</v>
      </c>
      <c r="C47" s="37"/>
      <c r="D47" s="36" t="s">
        <v>31</v>
      </c>
      <c r="E47" s="101">
        <v>5</v>
      </c>
      <c r="F47" s="39">
        <v>5</v>
      </c>
      <c r="G47" s="39">
        <v>5</v>
      </c>
      <c r="H47" s="39">
        <f t="shared" si="0"/>
        <v>100</v>
      </c>
      <c r="I47" s="44">
        <v>5</v>
      </c>
      <c r="J47" s="9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8"/>
    </row>
  </sheetData>
  <mergeCells count="20">
    <mergeCell ref="A1:X1"/>
    <mergeCell ref="T4:T5"/>
    <mergeCell ref="U4:W4"/>
    <mergeCell ref="X4:X5"/>
    <mergeCell ref="T3:X3"/>
    <mergeCell ref="O4:O5"/>
    <mergeCell ref="P4:R4"/>
    <mergeCell ref="S4:S5"/>
    <mergeCell ref="O3:S3"/>
    <mergeCell ref="J3:N3"/>
    <mergeCell ref="J4:J5"/>
    <mergeCell ref="K4:M4"/>
    <mergeCell ref="N4:N5"/>
    <mergeCell ref="A3:A5"/>
    <mergeCell ref="B3:C5"/>
    <mergeCell ref="D3:D5"/>
    <mergeCell ref="E4:E5"/>
    <mergeCell ref="E3:I3"/>
    <mergeCell ref="F4:H4"/>
    <mergeCell ref="I4:I5"/>
  </mergeCells>
  <printOptions horizontalCentered="1" verticalCentered="1"/>
  <pageMargins left="0.5905511811023623" right="0.5905511811023623" top="0.7874015748031497" bottom="0.7874015748031497" header="0.5118110236220472" footer="0.5118110236220472"/>
  <pageSetup firstPageNumber="118" useFirstPageNumber="1" horizontalDpi="300" verticalDpi="300" orientation="landscape" paperSize="9" r:id="rId1"/>
  <headerFooter alignWithMargins="0">
    <oddHeader>&amp;C&amp;"Times New Roman,Tučné"&amp;8&amp;UFinanční a hmotné ukazatele příspěvkových organizací zřízených městem Prostějovem pro rok 2006</oddHeader>
    <oddFooter>&amp;C&amp;8Stránka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1111112111">
    <tabColor indexed="14"/>
  </sheetPr>
  <dimension ref="A1:X47"/>
  <sheetViews>
    <sheetView zoomScale="120" zoomScaleNormal="120" workbookViewId="0" topLeftCell="B1">
      <selection activeCell="A1" sqref="A1:X1"/>
    </sheetView>
  </sheetViews>
  <sheetFormatPr defaultColWidth="10" defaultRowHeight="8.25"/>
  <cols>
    <col min="1" max="1" width="5.5" style="63" customWidth="1"/>
    <col min="2" max="2" width="6.5" style="53" customWidth="1"/>
    <col min="3" max="3" width="29.25" style="53" bestFit="1" customWidth="1"/>
    <col min="4" max="4" width="8.5" style="53" customWidth="1"/>
    <col min="5" max="7" width="11" style="53" customWidth="1"/>
    <col min="8" max="8" width="8.75" style="53" customWidth="1"/>
    <col min="9" max="12" width="11" style="53" customWidth="1"/>
    <col min="13" max="13" width="8.75" style="53" customWidth="1"/>
    <col min="14" max="17" width="11" style="53" customWidth="1"/>
    <col min="18" max="18" width="8.75" style="53" customWidth="1"/>
    <col min="19" max="22" width="11" style="53" customWidth="1"/>
    <col min="23" max="23" width="8.75" style="53" customWidth="1"/>
    <col min="24" max="24" width="11" style="53" customWidth="1"/>
    <col min="25" max="16384" width="6.5" style="53" customWidth="1"/>
  </cols>
  <sheetData>
    <row r="1" spans="1:24" s="1" customFormat="1" ht="15.75">
      <c r="A1" s="198" t="s">
        <v>105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3" spans="1:24" s="41" customFormat="1" ht="9.75" customHeight="1">
      <c r="A3" s="201" t="s">
        <v>94</v>
      </c>
      <c r="B3" s="204" t="s">
        <v>92</v>
      </c>
      <c r="C3" s="205"/>
      <c r="D3" s="201" t="s">
        <v>93</v>
      </c>
      <c r="E3" s="200" t="s">
        <v>79</v>
      </c>
      <c r="F3" s="200"/>
      <c r="G3" s="200"/>
      <c r="H3" s="200"/>
      <c r="I3" s="200"/>
      <c r="J3" s="200" t="s">
        <v>87</v>
      </c>
      <c r="K3" s="200"/>
      <c r="L3" s="200"/>
      <c r="M3" s="200"/>
      <c r="N3" s="200"/>
      <c r="O3" s="200" t="s">
        <v>88</v>
      </c>
      <c r="P3" s="200"/>
      <c r="Q3" s="200"/>
      <c r="R3" s="200"/>
      <c r="S3" s="200"/>
      <c r="T3" s="200" t="s">
        <v>86</v>
      </c>
      <c r="U3" s="200"/>
      <c r="V3" s="200"/>
      <c r="W3" s="200"/>
      <c r="X3" s="200"/>
    </row>
    <row r="4" spans="1:24" s="41" customFormat="1" ht="9.75" customHeight="1">
      <c r="A4" s="202"/>
      <c r="B4" s="206"/>
      <c r="C4" s="206"/>
      <c r="D4" s="202"/>
      <c r="E4" s="199" t="s">
        <v>91</v>
      </c>
      <c r="F4" s="200" t="s">
        <v>107</v>
      </c>
      <c r="G4" s="200"/>
      <c r="H4" s="200"/>
      <c r="I4" s="199" t="s">
        <v>108</v>
      </c>
      <c r="J4" s="199" t="s">
        <v>91</v>
      </c>
      <c r="K4" s="200" t="s">
        <v>107</v>
      </c>
      <c r="L4" s="200"/>
      <c r="M4" s="200"/>
      <c r="N4" s="199" t="s">
        <v>108</v>
      </c>
      <c r="O4" s="199" t="s">
        <v>91</v>
      </c>
      <c r="P4" s="200" t="s">
        <v>107</v>
      </c>
      <c r="Q4" s="200"/>
      <c r="R4" s="200"/>
      <c r="S4" s="199" t="s">
        <v>108</v>
      </c>
      <c r="T4" s="199" t="s">
        <v>91</v>
      </c>
      <c r="U4" s="200" t="s">
        <v>107</v>
      </c>
      <c r="V4" s="200"/>
      <c r="W4" s="200"/>
      <c r="X4" s="199" t="s">
        <v>108</v>
      </c>
    </row>
    <row r="5" spans="1:24" s="41" customFormat="1" ht="9.75" customHeight="1">
      <c r="A5" s="203"/>
      <c r="B5" s="207"/>
      <c r="C5" s="207"/>
      <c r="D5" s="203"/>
      <c r="E5" s="200"/>
      <c r="F5" s="40" t="s">
        <v>80</v>
      </c>
      <c r="G5" s="40" t="s">
        <v>81</v>
      </c>
      <c r="H5" s="40" t="s">
        <v>82</v>
      </c>
      <c r="I5" s="200"/>
      <c r="J5" s="200"/>
      <c r="K5" s="40" t="s">
        <v>80</v>
      </c>
      <c r="L5" s="40" t="s">
        <v>81</v>
      </c>
      <c r="M5" s="40" t="s">
        <v>82</v>
      </c>
      <c r="N5" s="200"/>
      <c r="O5" s="200"/>
      <c r="P5" s="40" t="s">
        <v>80</v>
      </c>
      <c r="Q5" s="40" t="s">
        <v>81</v>
      </c>
      <c r="R5" s="40" t="s">
        <v>82</v>
      </c>
      <c r="S5" s="200"/>
      <c r="T5" s="200"/>
      <c r="U5" s="40" t="s">
        <v>80</v>
      </c>
      <c r="V5" s="40" t="s">
        <v>81</v>
      </c>
      <c r="W5" s="40" t="s">
        <v>82</v>
      </c>
      <c r="X5" s="200"/>
    </row>
    <row r="6" spans="1:24" s="19" customFormat="1" ht="9.75" customHeight="1">
      <c r="A6" s="11" t="s">
        <v>0</v>
      </c>
      <c r="B6" s="12" t="s">
        <v>1</v>
      </c>
      <c r="C6" s="12"/>
      <c r="D6" s="11" t="s">
        <v>2</v>
      </c>
      <c r="E6" s="65">
        <f>SUM(E7,E10)</f>
        <v>9978.4</v>
      </c>
      <c r="F6" s="66">
        <f>SUM(F7,F10)</f>
        <v>10347.617</v>
      </c>
      <c r="G6" s="66">
        <f>SUM(G7,G10)</f>
        <v>10340.935</v>
      </c>
      <c r="H6" s="16">
        <f aca="true" t="shared" si="0" ref="H6:H47">G6/F6*100</f>
        <v>99.93542474562017</v>
      </c>
      <c r="I6" s="77">
        <f>SUM(I7,I10)</f>
        <v>9831.403</v>
      </c>
      <c r="J6" s="106">
        <f>SUM(J7,J10)</f>
        <v>2815</v>
      </c>
      <c r="K6" s="107">
        <f>SUM(K7,K10)</f>
        <v>3115.652</v>
      </c>
      <c r="L6" s="66">
        <f>SUM(L7,L10)</f>
        <v>3108.97</v>
      </c>
      <c r="M6" s="16">
        <f aca="true" t="shared" si="1" ref="M6:M44">L6/K6*100</f>
        <v>99.78553445635134</v>
      </c>
      <c r="N6" s="66">
        <f>SUM(N7,N10)</f>
        <v>2959.36</v>
      </c>
      <c r="O6" s="65">
        <f>SUM(O7,O10)</f>
        <v>7163.4</v>
      </c>
      <c r="P6" s="66">
        <f>SUM(P7,P10)</f>
        <v>7231.965</v>
      </c>
      <c r="Q6" s="66">
        <f>SUM(Q7,Q10)</f>
        <v>7231.965</v>
      </c>
      <c r="R6" s="16">
        <f aca="true" t="shared" si="2" ref="R6:R44">Q6/P6*100</f>
        <v>100</v>
      </c>
      <c r="S6" s="66">
        <f>SUM(S7,S10)</f>
        <v>6872.043</v>
      </c>
      <c r="T6" s="65">
        <f>SUM(T7,T10)</f>
        <v>0</v>
      </c>
      <c r="U6" s="66">
        <f>SUM(U7,U10)</f>
        <v>0</v>
      </c>
      <c r="V6" s="66">
        <f>SUM(V7,V10)</f>
        <v>0</v>
      </c>
      <c r="W6" s="16" t="e">
        <f aca="true" t="shared" si="3" ref="W6:W44">V6/U6*100</f>
        <v>#DIV/0!</v>
      </c>
      <c r="X6" s="77">
        <f>SUM(X7,X10)</f>
        <v>0</v>
      </c>
    </row>
    <row r="7" spans="1:24" s="19" customFormat="1" ht="9.75" customHeight="1">
      <c r="A7" s="11" t="s">
        <v>3</v>
      </c>
      <c r="B7" s="12" t="s">
        <v>76</v>
      </c>
      <c r="C7" s="12"/>
      <c r="D7" s="11" t="s">
        <v>2</v>
      </c>
      <c r="E7" s="65">
        <f>SUM(E8,E9)</f>
        <v>1061</v>
      </c>
      <c r="F7" s="66">
        <f>SUM(F8,F9)</f>
        <v>1241.652</v>
      </c>
      <c r="G7" s="66">
        <f>SUM(G8,G9)</f>
        <v>1234.9699999999998</v>
      </c>
      <c r="H7" s="16">
        <f t="shared" si="0"/>
        <v>99.46184599227479</v>
      </c>
      <c r="I7" s="77">
        <f>SUM(I8,I9)</f>
        <v>1272.3600000000001</v>
      </c>
      <c r="J7" s="102">
        <f>SUM(J8,J9)</f>
        <v>1061</v>
      </c>
      <c r="K7" s="123">
        <f>SUM(K8,K9)</f>
        <v>1241.652</v>
      </c>
      <c r="L7" s="66">
        <f>SUM(L8,L9)</f>
        <v>1234.9699999999998</v>
      </c>
      <c r="M7" s="16">
        <f t="shared" si="1"/>
        <v>99.46184599227479</v>
      </c>
      <c r="N7" s="66">
        <f>SUM(N8,N9)</f>
        <v>1272.3600000000001</v>
      </c>
      <c r="O7" s="65">
        <f>SUM(O8,O9)</f>
        <v>0</v>
      </c>
      <c r="P7" s="66">
        <f>SUM(P8,P9)</f>
        <v>0</v>
      </c>
      <c r="Q7" s="66">
        <f>SUM(Q8,Q9)</f>
        <v>0</v>
      </c>
      <c r="R7" s="16" t="e">
        <f t="shared" si="2"/>
        <v>#DIV/0!</v>
      </c>
      <c r="S7" s="66">
        <f>SUM(S8,S9)</f>
        <v>0</v>
      </c>
      <c r="T7" s="65">
        <f>SUM(T8,T9)</f>
        <v>0</v>
      </c>
      <c r="U7" s="66">
        <f>SUM(U8,U9)</f>
        <v>0</v>
      </c>
      <c r="V7" s="66">
        <f>SUM(V8,V9)</f>
        <v>0</v>
      </c>
      <c r="W7" s="16" t="e">
        <f t="shared" si="3"/>
        <v>#DIV/0!</v>
      </c>
      <c r="X7" s="77">
        <f>SUM(X8,X9)</f>
        <v>0</v>
      </c>
    </row>
    <row r="8" spans="1:24" ht="9.75" customHeight="1">
      <c r="A8" s="50" t="s">
        <v>64</v>
      </c>
      <c r="B8" s="51" t="s">
        <v>5</v>
      </c>
      <c r="C8" s="51"/>
      <c r="D8" s="50" t="s">
        <v>2</v>
      </c>
      <c r="E8" s="67">
        <f aca="true" t="shared" si="4" ref="E8:G11">SUM(J8,O8)</f>
        <v>1060</v>
      </c>
      <c r="F8" s="68">
        <f t="shared" si="4"/>
        <v>1136.652</v>
      </c>
      <c r="G8" s="68">
        <f t="shared" si="4"/>
        <v>1130.543</v>
      </c>
      <c r="H8" s="52">
        <f t="shared" si="0"/>
        <v>99.46254438473692</v>
      </c>
      <c r="I8" s="78">
        <f>SUM(N8,S8)</f>
        <v>1086.49</v>
      </c>
      <c r="J8" s="122">
        <v>1060</v>
      </c>
      <c r="K8" s="124">
        <v>1136.652</v>
      </c>
      <c r="L8" s="68">
        <v>1130.543</v>
      </c>
      <c r="M8" s="52">
        <f t="shared" si="1"/>
        <v>99.46254438473692</v>
      </c>
      <c r="N8" s="68">
        <v>1086.49</v>
      </c>
      <c r="O8" s="67"/>
      <c r="P8" s="68"/>
      <c r="Q8" s="68"/>
      <c r="R8" s="52" t="e">
        <f t="shared" si="2"/>
        <v>#DIV/0!</v>
      </c>
      <c r="S8" s="68"/>
      <c r="T8" s="67"/>
      <c r="U8" s="68"/>
      <c r="V8" s="68"/>
      <c r="W8" s="52" t="e">
        <f t="shared" si="3"/>
        <v>#DIV/0!</v>
      </c>
      <c r="X8" s="78"/>
    </row>
    <row r="9" spans="1:24" ht="9.75" customHeight="1">
      <c r="A9" s="54" t="s">
        <v>65</v>
      </c>
      <c r="B9" s="55" t="s">
        <v>7</v>
      </c>
      <c r="C9" s="55"/>
      <c r="D9" s="54" t="s">
        <v>2</v>
      </c>
      <c r="E9" s="69">
        <f t="shared" si="4"/>
        <v>1</v>
      </c>
      <c r="F9" s="70">
        <f t="shared" si="4"/>
        <v>105</v>
      </c>
      <c r="G9" s="70">
        <f t="shared" si="4"/>
        <v>104.427</v>
      </c>
      <c r="H9" s="56">
        <f t="shared" si="0"/>
        <v>99.45428571428572</v>
      </c>
      <c r="I9" s="79">
        <f>SUM(N9,S9)</f>
        <v>185.87</v>
      </c>
      <c r="J9" s="108">
        <v>1</v>
      </c>
      <c r="K9" s="109">
        <v>105</v>
      </c>
      <c r="L9" s="70">
        <v>104.427</v>
      </c>
      <c r="M9" s="56">
        <f t="shared" si="1"/>
        <v>99.45428571428572</v>
      </c>
      <c r="N9" s="70">
        <v>185.87</v>
      </c>
      <c r="O9" s="69"/>
      <c r="P9" s="70"/>
      <c r="Q9" s="70"/>
      <c r="R9" s="56" t="e">
        <f t="shared" si="2"/>
        <v>#DIV/0!</v>
      </c>
      <c r="S9" s="70"/>
      <c r="T9" s="69"/>
      <c r="U9" s="70"/>
      <c r="V9" s="70"/>
      <c r="W9" s="56" t="e">
        <f t="shared" si="3"/>
        <v>#DIV/0!</v>
      </c>
      <c r="X9" s="79"/>
    </row>
    <row r="10" spans="1:24" s="9" customFormat="1" ht="9.75" customHeight="1">
      <c r="A10" s="11" t="s">
        <v>4</v>
      </c>
      <c r="B10" s="18" t="s">
        <v>9</v>
      </c>
      <c r="C10" s="17"/>
      <c r="D10" s="11" t="s">
        <v>2</v>
      </c>
      <c r="E10" s="65">
        <f t="shared" si="4"/>
        <v>8917.4</v>
      </c>
      <c r="F10" s="66">
        <f t="shared" si="4"/>
        <v>9105.965</v>
      </c>
      <c r="G10" s="66">
        <f t="shared" si="4"/>
        <v>9105.965</v>
      </c>
      <c r="H10" s="16">
        <f t="shared" si="0"/>
        <v>100</v>
      </c>
      <c r="I10" s="77">
        <f>SUM(N10,S10)</f>
        <v>8559.043</v>
      </c>
      <c r="J10" s="110">
        <v>1754</v>
      </c>
      <c r="K10" s="111">
        <v>1874</v>
      </c>
      <c r="L10" s="66">
        <v>1874</v>
      </c>
      <c r="M10" s="16">
        <f t="shared" si="1"/>
        <v>100</v>
      </c>
      <c r="N10" s="66">
        <v>1687</v>
      </c>
      <c r="O10" s="65">
        <v>7163.4</v>
      </c>
      <c r="P10" s="66">
        <v>7231.965</v>
      </c>
      <c r="Q10" s="66">
        <v>7231.965</v>
      </c>
      <c r="R10" s="16">
        <f t="shared" si="2"/>
        <v>100</v>
      </c>
      <c r="S10" s="66">
        <v>6872.043</v>
      </c>
      <c r="T10" s="65"/>
      <c r="U10" s="66"/>
      <c r="V10" s="66"/>
      <c r="W10" s="16" t="e">
        <f t="shared" si="3"/>
        <v>#DIV/0!</v>
      </c>
      <c r="X10" s="77"/>
    </row>
    <row r="11" spans="1:24" s="9" customFormat="1" ht="9.75" customHeight="1">
      <c r="A11" s="11" t="s">
        <v>6</v>
      </c>
      <c r="B11" s="18" t="s">
        <v>11</v>
      </c>
      <c r="C11" s="17"/>
      <c r="D11" s="11" t="s">
        <v>2</v>
      </c>
      <c r="E11" s="65">
        <f t="shared" si="4"/>
        <v>0</v>
      </c>
      <c r="F11" s="66">
        <f t="shared" si="4"/>
        <v>0</v>
      </c>
      <c r="G11" s="66">
        <f t="shared" si="4"/>
        <v>0</v>
      </c>
      <c r="H11" s="16" t="e">
        <f t="shared" si="0"/>
        <v>#DIV/0!</v>
      </c>
      <c r="I11" s="77">
        <f>SUM(N11,S11)</f>
        <v>0</v>
      </c>
      <c r="J11" s="112"/>
      <c r="K11" s="113"/>
      <c r="L11" s="66"/>
      <c r="M11" s="16" t="e">
        <f t="shared" si="1"/>
        <v>#DIV/0!</v>
      </c>
      <c r="N11" s="66"/>
      <c r="O11" s="65"/>
      <c r="P11" s="66"/>
      <c r="Q11" s="66"/>
      <c r="R11" s="16" t="e">
        <f t="shared" si="2"/>
        <v>#DIV/0!</v>
      </c>
      <c r="S11" s="66"/>
      <c r="T11" s="65"/>
      <c r="U11" s="66"/>
      <c r="V11" s="66"/>
      <c r="W11" s="16" t="e">
        <f t="shared" si="3"/>
        <v>#DIV/0!</v>
      </c>
      <c r="X11" s="77"/>
    </row>
    <row r="12" spans="1:24" s="9" customFormat="1" ht="9.75" customHeight="1">
      <c r="A12" s="11" t="s">
        <v>8</v>
      </c>
      <c r="B12" s="18" t="s">
        <v>13</v>
      </c>
      <c r="C12" s="17"/>
      <c r="D12" s="11" t="s">
        <v>2</v>
      </c>
      <c r="E12" s="65">
        <f>SUM(E13,E17,E23,E27,E31,E32,E36,E37,E38,E39,E40,E43)</f>
        <v>9978.400000000001</v>
      </c>
      <c r="F12" s="66">
        <f>SUM(F13,F17,F23,F27,F31,F32,F36,F37,F38,F39,F40,F43)</f>
        <v>10347.617</v>
      </c>
      <c r="G12" s="66">
        <f>SUM(G13,G17,G23,G27,G31,G32,G36,G37,G38,G39,G40,G43)</f>
        <v>10322.984999999999</v>
      </c>
      <c r="H12" s="16">
        <f t="shared" si="0"/>
        <v>99.76195485395331</v>
      </c>
      <c r="I12" s="77">
        <f>SUM(I13,I17,I23,I27,I31,I32,I36,I37,I38,I39,I40,I43)</f>
        <v>9785.686</v>
      </c>
      <c r="J12" s="106">
        <f>SUM(J13,J17,J23,J27,J31,J32,J36,J37,J38,J39,J40,J43)</f>
        <v>2815</v>
      </c>
      <c r="K12" s="107">
        <f>SUM(K13,K17,K23,K27,K31,K32,K36,K37,K38,K39,K40,K43)</f>
        <v>3115.6520000000005</v>
      </c>
      <c r="L12" s="66">
        <f>SUM(L13,L17,L23,L27,L31,L32,L36,L37,L38,L39,L40,L43)</f>
        <v>3091.0199999999995</v>
      </c>
      <c r="M12" s="16">
        <f t="shared" si="1"/>
        <v>99.20941106388001</v>
      </c>
      <c r="N12" s="66">
        <f>SUM(N13,N17,N23,N27,N31,N32,N36,N37,N38,N39,N40,N43)</f>
        <v>2913.643</v>
      </c>
      <c r="O12" s="65">
        <f>SUM(O13,O17,O23,O27,O31,O32,O36,O37,O38,O39,O40,O43)</f>
        <v>7163.4</v>
      </c>
      <c r="P12" s="66">
        <f>SUM(P13,P17,P23,P27,P31,P32,P36,P37,P38,P39,P40,P43)</f>
        <v>7231.965</v>
      </c>
      <c r="Q12" s="66">
        <f>SUM(Q13,Q17,Q23,Q27,Q31,Q32,Q36,Q37,Q38,Q39,Q40,Q43)</f>
        <v>7231.965</v>
      </c>
      <c r="R12" s="16">
        <f t="shared" si="2"/>
        <v>100</v>
      </c>
      <c r="S12" s="66">
        <f>SUM(S13,S17,S23,S27,S31,S32,S36,S37,S38,S39,S40,S43)</f>
        <v>6872.043</v>
      </c>
      <c r="T12" s="65">
        <f>SUM(T13,T17,T23,T27,T31,T32,T36,T37,T38,T39,T40,T43)</f>
        <v>0</v>
      </c>
      <c r="U12" s="66">
        <f>SUM(U13,U17,U23,U27,U31,U32,U36,U37,U38,U39,U40,U43)</f>
        <v>0</v>
      </c>
      <c r="V12" s="66">
        <f>SUM(V13,V17,V23,V27,V31,V32,V36,V37,V38,V39,V40,V43)</f>
        <v>0</v>
      </c>
      <c r="W12" s="16" t="e">
        <f t="shared" si="3"/>
        <v>#DIV/0!</v>
      </c>
      <c r="X12" s="77">
        <f>SUM(X13,X17,X23,X27,X31,X32,X36,X37,X38,X39,X40,X43)</f>
        <v>0</v>
      </c>
    </row>
    <row r="13" spans="1:24" s="9" customFormat="1" ht="9.75" customHeight="1">
      <c r="A13" s="15" t="s">
        <v>10</v>
      </c>
      <c r="B13" s="20" t="s">
        <v>33</v>
      </c>
      <c r="C13" s="25"/>
      <c r="D13" s="15" t="s">
        <v>2</v>
      </c>
      <c r="E13" s="71">
        <f>SUM(E14:E16)</f>
        <v>961.96</v>
      </c>
      <c r="F13" s="72">
        <f>SUM(F14:F16)</f>
        <v>1064.8029999999999</v>
      </c>
      <c r="G13" s="72">
        <f>SUM(G14:G16)</f>
        <v>1063.903</v>
      </c>
      <c r="H13" s="8">
        <f t="shared" si="0"/>
        <v>99.91547732303535</v>
      </c>
      <c r="I13" s="80">
        <f>SUM(I14:I16)</f>
        <v>1154.464</v>
      </c>
      <c r="J13" s="114">
        <f>SUM(J14:J16)</f>
        <v>929.75</v>
      </c>
      <c r="K13" s="115">
        <f>SUM(K14:K16)</f>
        <v>1027.402</v>
      </c>
      <c r="L13" s="72">
        <f>SUM(L14:L16)</f>
        <v>1026.502</v>
      </c>
      <c r="M13" s="8">
        <f t="shared" si="1"/>
        <v>99.91240040412612</v>
      </c>
      <c r="N13" s="72">
        <f>SUM(N14:N16)</f>
        <v>1135.967</v>
      </c>
      <c r="O13" s="71">
        <f>SUM(O14:O16)</f>
        <v>32.21</v>
      </c>
      <c r="P13" s="72">
        <f>SUM(P14:P16)</f>
        <v>37.401</v>
      </c>
      <c r="Q13" s="72">
        <f>SUM(Q14:Q16)</f>
        <v>37.401</v>
      </c>
      <c r="R13" s="8">
        <f t="shared" si="2"/>
        <v>100</v>
      </c>
      <c r="S13" s="72">
        <f>SUM(S14:S16)</f>
        <v>18.497</v>
      </c>
      <c r="T13" s="71">
        <f>SUM(T14:T16)</f>
        <v>0</v>
      </c>
      <c r="U13" s="72">
        <f>SUM(U14:U16)</f>
        <v>0</v>
      </c>
      <c r="V13" s="72">
        <f>SUM(V14:V16)</f>
        <v>0</v>
      </c>
      <c r="W13" s="8" t="e">
        <f t="shared" si="3"/>
        <v>#DIV/0!</v>
      </c>
      <c r="X13" s="80">
        <f>SUM(X14:X16)</f>
        <v>0</v>
      </c>
    </row>
    <row r="14" spans="1:24" ht="9.75" customHeight="1">
      <c r="A14" s="50" t="s">
        <v>66</v>
      </c>
      <c r="B14" s="51" t="s">
        <v>34</v>
      </c>
      <c r="C14" s="51" t="s">
        <v>35</v>
      </c>
      <c r="D14" s="50" t="s">
        <v>2</v>
      </c>
      <c r="E14" s="67">
        <f aca="true" t="shared" si="5" ref="E14:G16">SUM(J14,O14)</f>
        <v>30</v>
      </c>
      <c r="F14" s="68">
        <f t="shared" si="5"/>
        <v>52</v>
      </c>
      <c r="G14" s="68">
        <f t="shared" si="5"/>
        <v>51.699</v>
      </c>
      <c r="H14" s="52">
        <f t="shared" si="0"/>
        <v>99.42115384615384</v>
      </c>
      <c r="I14" s="78">
        <f>SUM(N14,S14)</f>
        <v>132.002</v>
      </c>
      <c r="J14" s="108">
        <v>30</v>
      </c>
      <c r="K14" s="109">
        <v>52</v>
      </c>
      <c r="L14" s="68">
        <v>51.699</v>
      </c>
      <c r="M14" s="52">
        <f t="shared" si="1"/>
        <v>99.42115384615384</v>
      </c>
      <c r="N14" s="68">
        <v>132.002</v>
      </c>
      <c r="O14" s="67"/>
      <c r="P14" s="68"/>
      <c r="Q14" s="68"/>
      <c r="R14" s="52" t="e">
        <f t="shared" si="2"/>
        <v>#DIV/0!</v>
      </c>
      <c r="S14" s="68"/>
      <c r="T14" s="67"/>
      <c r="U14" s="68"/>
      <c r="V14" s="68"/>
      <c r="W14" s="52" t="e">
        <f t="shared" si="3"/>
        <v>#DIV/0!</v>
      </c>
      <c r="X14" s="78"/>
    </row>
    <row r="15" spans="1:24" ht="9.75" customHeight="1">
      <c r="A15" s="57" t="s">
        <v>67</v>
      </c>
      <c r="B15" s="58"/>
      <c r="C15" s="58" t="s">
        <v>38</v>
      </c>
      <c r="D15" s="57" t="s">
        <v>2</v>
      </c>
      <c r="E15" s="73">
        <f t="shared" si="5"/>
        <v>39.8</v>
      </c>
      <c r="F15" s="74">
        <f t="shared" si="5"/>
        <v>59.8</v>
      </c>
      <c r="G15" s="74">
        <f t="shared" si="5"/>
        <v>59.449</v>
      </c>
      <c r="H15" s="59">
        <f t="shared" si="0"/>
        <v>99.41304347826087</v>
      </c>
      <c r="I15" s="81">
        <f>SUM(N15,S15)</f>
        <v>153.315</v>
      </c>
      <c r="J15" s="108">
        <v>39.8</v>
      </c>
      <c r="K15" s="109">
        <v>59.8</v>
      </c>
      <c r="L15" s="74">
        <v>59.449</v>
      </c>
      <c r="M15" s="59">
        <f t="shared" si="1"/>
        <v>99.41304347826087</v>
      </c>
      <c r="N15" s="74">
        <v>153.315</v>
      </c>
      <c r="O15" s="73"/>
      <c r="P15" s="74"/>
      <c r="Q15" s="74"/>
      <c r="R15" s="59" t="e">
        <f t="shared" si="2"/>
        <v>#DIV/0!</v>
      </c>
      <c r="S15" s="74"/>
      <c r="T15" s="73"/>
      <c r="U15" s="74"/>
      <c r="V15" s="74"/>
      <c r="W15" s="59" t="e">
        <f t="shared" si="3"/>
        <v>#DIV/0!</v>
      </c>
      <c r="X15" s="81"/>
    </row>
    <row r="16" spans="1:24" ht="9.75" customHeight="1">
      <c r="A16" s="60" t="s">
        <v>68</v>
      </c>
      <c r="B16" s="61"/>
      <c r="C16" s="61" t="s">
        <v>39</v>
      </c>
      <c r="D16" s="60" t="s">
        <v>2</v>
      </c>
      <c r="E16" s="75">
        <f t="shared" si="5"/>
        <v>892.1600000000001</v>
      </c>
      <c r="F16" s="76">
        <f t="shared" si="5"/>
        <v>953.0029999999999</v>
      </c>
      <c r="G16" s="76">
        <f t="shared" si="5"/>
        <v>952.755</v>
      </c>
      <c r="H16" s="62">
        <f t="shared" si="0"/>
        <v>99.97397699692446</v>
      </c>
      <c r="I16" s="82">
        <f>SUM(N16,S16)</f>
        <v>869.1469999999999</v>
      </c>
      <c r="J16" s="116">
        <v>859.95</v>
      </c>
      <c r="K16" s="117">
        <v>915.602</v>
      </c>
      <c r="L16" s="76">
        <v>915.354</v>
      </c>
      <c r="M16" s="62">
        <f t="shared" si="1"/>
        <v>99.97291399538229</v>
      </c>
      <c r="N16" s="76">
        <v>850.65</v>
      </c>
      <c r="O16" s="75">
        <v>32.21</v>
      </c>
      <c r="P16" s="76">
        <v>37.401</v>
      </c>
      <c r="Q16" s="76">
        <v>37.401</v>
      </c>
      <c r="R16" s="62">
        <f t="shared" si="2"/>
        <v>100</v>
      </c>
      <c r="S16" s="76">
        <v>18.497</v>
      </c>
      <c r="T16" s="75"/>
      <c r="U16" s="76"/>
      <c r="V16" s="76"/>
      <c r="W16" s="62" t="e">
        <f t="shared" si="3"/>
        <v>#DIV/0!</v>
      </c>
      <c r="X16" s="82"/>
    </row>
    <row r="17" spans="1:24" s="9" customFormat="1" ht="9.75" customHeight="1">
      <c r="A17" s="15" t="s">
        <v>12</v>
      </c>
      <c r="B17" s="26" t="s">
        <v>49</v>
      </c>
      <c r="C17" s="26"/>
      <c r="D17" s="15" t="s">
        <v>2</v>
      </c>
      <c r="E17" s="71">
        <f>SUM(E18:E22)</f>
        <v>895</v>
      </c>
      <c r="F17" s="72">
        <f>SUM(F18:F22)</f>
        <v>1005.9000000000001</v>
      </c>
      <c r="G17" s="72">
        <f>SUM(G18:G22)</f>
        <v>1004.8739999999999</v>
      </c>
      <c r="H17" s="8">
        <f t="shared" si="0"/>
        <v>99.89800178944228</v>
      </c>
      <c r="I17" s="80">
        <f>SUM(I18:I22)</f>
        <v>869.976</v>
      </c>
      <c r="J17" s="114">
        <f>SUM(J18:J22)</f>
        <v>895</v>
      </c>
      <c r="K17" s="115">
        <f>SUM(K18:K22)</f>
        <v>1005.9000000000001</v>
      </c>
      <c r="L17" s="72">
        <f>SUM(L18:L22)</f>
        <v>1004.8739999999999</v>
      </c>
      <c r="M17" s="8">
        <f t="shared" si="1"/>
        <v>99.89800178944228</v>
      </c>
      <c r="N17" s="72">
        <f>SUM(N18:N22)</f>
        <v>869.976</v>
      </c>
      <c r="O17" s="71">
        <f>SUM(O18:O22)</f>
        <v>0</v>
      </c>
      <c r="P17" s="72">
        <f>SUM(P18:P22)</f>
        <v>0</v>
      </c>
      <c r="Q17" s="72">
        <f>SUM(Q18:Q22)</f>
        <v>0</v>
      </c>
      <c r="R17" s="8" t="e">
        <f t="shared" si="2"/>
        <v>#DIV/0!</v>
      </c>
      <c r="S17" s="72">
        <f>SUM(S18:S22)</f>
        <v>0</v>
      </c>
      <c r="T17" s="71">
        <f>SUM(T18:T22)</f>
        <v>0</v>
      </c>
      <c r="U17" s="72">
        <f>SUM(U18:U22)</f>
        <v>0</v>
      </c>
      <c r="V17" s="72">
        <f>SUM(V18:V22)</f>
        <v>0</v>
      </c>
      <c r="W17" s="8" t="e">
        <f t="shared" si="3"/>
        <v>#DIV/0!</v>
      </c>
      <c r="X17" s="80">
        <f>SUM(X18:X22)</f>
        <v>0</v>
      </c>
    </row>
    <row r="18" spans="1:24" ht="9.75" customHeight="1">
      <c r="A18" s="57" t="s">
        <v>69</v>
      </c>
      <c r="B18" s="58" t="s">
        <v>34</v>
      </c>
      <c r="C18" s="58" t="s">
        <v>44</v>
      </c>
      <c r="D18" s="57" t="s">
        <v>2</v>
      </c>
      <c r="E18" s="73">
        <f aca="true" t="shared" si="6" ref="E18:G22">SUM(J18,O18)</f>
        <v>147</v>
      </c>
      <c r="F18" s="74">
        <f t="shared" si="6"/>
        <v>189.1</v>
      </c>
      <c r="G18" s="74">
        <f t="shared" si="6"/>
        <v>189.099</v>
      </c>
      <c r="H18" s="59">
        <f t="shared" si="0"/>
        <v>99.99947117927023</v>
      </c>
      <c r="I18" s="81">
        <f>SUM(N18,S18)</f>
        <v>138.274</v>
      </c>
      <c r="J18" s="108">
        <v>147</v>
      </c>
      <c r="K18" s="109">
        <v>189.1</v>
      </c>
      <c r="L18" s="74">
        <v>189.099</v>
      </c>
      <c r="M18" s="59">
        <f t="shared" si="1"/>
        <v>99.99947117927023</v>
      </c>
      <c r="N18" s="74">
        <v>138.274</v>
      </c>
      <c r="O18" s="73"/>
      <c r="P18" s="74"/>
      <c r="Q18" s="74"/>
      <c r="R18" s="59" t="e">
        <f t="shared" si="2"/>
        <v>#DIV/0!</v>
      </c>
      <c r="S18" s="74"/>
      <c r="T18" s="73"/>
      <c r="U18" s="74"/>
      <c r="V18" s="74"/>
      <c r="W18" s="59" t="e">
        <f t="shared" si="3"/>
        <v>#DIV/0!</v>
      </c>
      <c r="X18" s="81"/>
    </row>
    <row r="19" spans="1:24" ht="9.75" customHeight="1">
      <c r="A19" s="57" t="s">
        <v>70</v>
      </c>
      <c r="B19" s="58"/>
      <c r="C19" s="58" t="s">
        <v>45</v>
      </c>
      <c r="D19" s="57" t="s">
        <v>2</v>
      </c>
      <c r="E19" s="73">
        <f t="shared" si="6"/>
        <v>120</v>
      </c>
      <c r="F19" s="74">
        <f t="shared" si="6"/>
        <v>119</v>
      </c>
      <c r="G19" s="74">
        <f t="shared" si="6"/>
        <v>118.032</v>
      </c>
      <c r="H19" s="59">
        <f t="shared" si="0"/>
        <v>99.18655462184873</v>
      </c>
      <c r="I19" s="81">
        <f>SUM(N19,S19)</f>
        <v>112</v>
      </c>
      <c r="J19" s="108">
        <v>120</v>
      </c>
      <c r="K19" s="109">
        <v>119</v>
      </c>
      <c r="L19" s="74">
        <v>118.032</v>
      </c>
      <c r="M19" s="59">
        <f t="shared" si="1"/>
        <v>99.18655462184873</v>
      </c>
      <c r="N19" s="74">
        <v>112</v>
      </c>
      <c r="O19" s="73"/>
      <c r="P19" s="74"/>
      <c r="Q19" s="74"/>
      <c r="R19" s="59" t="e">
        <f t="shared" si="2"/>
        <v>#DIV/0!</v>
      </c>
      <c r="S19" s="74"/>
      <c r="T19" s="73"/>
      <c r="U19" s="74"/>
      <c r="V19" s="74"/>
      <c r="W19" s="59" t="e">
        <f t="shared" si="3"/>
        <v>#DIV/0!</v>
      </c>
      <c r="X19" s="81"/>
    </row>
    <row r="20" spans="1:24" ht="9.75" customHeight="1">
      <c r="A20" s="57" t="s">
        <v>71</v>
      </c>
      <c r="B20" s="58"/>
      <c r="C20" s="58" t="s">
        <v>46</v>
      </c>
      <c r="D20" s="57" t="s">
        <v>2</v>
      </c>
      <c r="E20" s="73">
        <f t="shared" si="6"/>
        <v>440</v>
      </c>
      <c r="F20" s="74">
        <f t="shared" si="6"/>
        <v>467.8</v>
      </c>
      <c r="G20" s="74">
        <f t="shared" si="6"/>
        <v>467.785</v>
      </c>
      <c r="H20" s="59">
        <f t="shared" si="0"/>
        <v>99.99679350149637</v>
      </c>
      <c r="I20" s="81">
        <f>SUM(N20,S20)</f>
        <v>433.735</v>
      </c>
      <c r="J20" s="108">
        <v>440</v>
      </c>
      <c r="K20" s="109">
        <v>467.8</v>
      </c>
      <c r="L20" s="74">
        <v>467.785</v>
      </c>
      <c r="M20" s="59">
        <f t="shared" si="1"/>
        <v>99.99679350149637</v>
      </c>
      <c r="N20" s="74">
        <v>433.735</v>
      </c>
      <c r="O20" s="73"/>
      <c r="P20" s="74"/>
      <c r="Q20" s="74"/>
      <c r="R20" s="59" t="e">
        <f t="shared" si="2"/>
        <v>#DIV/0!</v>
      </c>
      <c r="S20" s="74"/>
      <c r="T20" s="73"/>
      <c r="U20" s="74"/>
      <c r="V20" s="74"/>
      <c r="W20" s="59" t="e">
        <f t="shared" si="3"/>
        <v>#DIV/0!</v>
      </c>
      <c r="X20" s="81"/>
    </row>
    <row r="21" spans="1:24" ht="9.75" customHeight="1">
      <c r="A21" s="57" t="s">
        <v>72</v>
      </c>
      <c r="B21" s="58"/>
      <c r="C21" s="58" t="s">
        <v>47</v>
      </c>
      <c r="D21" s="57" t="s">
        <v>2</v>
      </c>
      <c r="E21" s="73">
        <f t="shared" si="6"/>
        <v>188</v>
      </c>
      <c r="F21" s="74">
        <f t="shared" si="6"/>
        <v>230</v>
      </c>
      <c r="G21" s="74">
        <f t="shared" si="6"/>
        <v>229.958</v>
      </c>
      <c r="H21" s="59">
        <f t="shared" si="0"/>
        <v>99.98173913043478</v>
      </c>
      <c r="I21" s="81">
        <f>SUM(N21,S21)</f>
        <v>185.967</v>
      </c>
      <c r="J21" s="108">
        <v>188</v>
      </c>
      <c r="K21" s="109">
        <v>230</v>
      </c>
      <c r="L21" s="74">
        <v>229.958</v>
      </c>
      <c r="M21" s="59">
        <f t="shared" si="1"/>
        <v>99.98173913043478</v>
      </c>
      <c r="N21" s="74">
        <v>185.967</v>
      </c>
      <c r="O21" s="73"/>
      <c r="P21" s="74"/>
      <c r="Q21" s="74"/>
      <c r="R21" s="59" t="e">
        <f t="shared" si="2"/>
        <v>#DIV/0!</v>
      </c>
      <c r="S21" s="74"/>
      <c r="T21" s="73"/>
      <c r="U21" s="74"/>
      <c r="V21" s="74"/>
      <c r="W21" s="59" t="e">
        <f t="shared" si="3"/>
        <v>#DIV/0!</v>
      </c>
      <c r="X21" s="81"/>
    </row>
    <row r="22" spans="1:24" ht="9.75" customHeight="1">
      <c r="A22" s="60" t="s">
        <v>73</v>
      </c>
      <c r="B22" s="61"/>
      <c r="C22" s="61" t="s">
        <v>39</v>
      </c>
      <c r="D22" s="60" t="s">
        <v>2</v>
      </c>
      <c r="E22" s="75">
        <f t="shared" si="6"/>
        <v>0</v>
      </c>
      <c r="F22" s="76">
        <f t="shared" si="6"/>
        <v>0</v>
      </c>
      <c r="G22" s="76">
        <f t="shared" si="6"/>
        <v>0</v>
      </c>
      <c r="H22" s="62" t="e">
        <f t="shared" si="0"/>
        <v>#DIV/0!</v>
      </c>
      <c r="I22" s="82">
        <f>SUM(N22,S22)</f>
        <v>0</v>
      </c>
      <c r="J22" s="118"/>
      <c r="K22" s="119"/>
      <c r="L22" s="76"/>
      <c r="M22" s="62" t="e">
        <f t="shared" si="1"/>
        <v>#DIV/0!</v>
      </c>
      <c r="N22" s="76"/>
      <c r="O22" s="75"/>
      <c r="P22" s="76"/>
      <c r="Q22" s="76"/>
      <c r="R22" s="62" t="e">
        <f t="shared" si="2"/>
        <v>#DIV/0!</v>
      </c>
      <c r="S22" s="76"/>
      <c r="T22" s="75"/>
      <c r="U22" s="76"/>
      <c r="V22" s="76"/>
      <c r="W22" s="62" t="e">
        <f t="shared" si="3"/>
        <v>#DIV/0!</v>
      </c>
      <c r="X22" s="82"/>
    </row>
    <row r="23" spans="1:24" s="9" customFormat="1" ht="9.75" customHeight="1">
      <c r="A23" s="15" t="s">
        <v>14</v>
      </c>
      <c r="B23" s="26" t="s">
        <v>50</v>
      </c>
      <c r="C23" s="26"/>
      <c r="D23" s="15" t="s">
        <v>2</v>
      </c>
      <c r="E23" s="71">
        <f>SUM(E24:E26)</f>
        <v>0</v>
      </c>
      <c r="F23" s="72">
        <f>SUM(F24:F26)</f>
        <v>0</v>
      </c>
      <c r="G23" s="72">
        <f>SUM(G24:G26)</f>
        <v>0</v>
      </c>
      <c r="H23" s="8" t="e">
        <f t="shared" si="0"/>
        <v>#DIV/0!</v>
      </c>
      <c r="I23" s="80">
        <f>SUM(I24:I26)</f>
        <v>0</v>
      </c>
      <c r="J23" s="114">
        <f>SUM(J24:J26)</f>
        <v>0</v>
      </c>
      <c r="K23" s="115">
        <f>SUM(K24:K26)</f>
        <v>0</v>
      </c>
      <c r="L23" s="72">
        <f>SUM(L24:L26)</f>
        <v>0</v>
      </c>
      <c r="M23" s="8" t="e">
        <f t="shared" si="1"/>
        <v>#DIV/0!</v>
      </c>
      <c r="N23" s="72">
        <f>SUM(N24:N26)</f>
        <v>0</v>
      </c>
      <c r="O23" s="71">
        <f>SUM(O24:O26)</f>
        <v>0</v>
      </c>
      <c r="P23" s="72">
        <f>SUM(P24:P26)</f>
        <v>0</v>
      </c>
      <c r="Q23" s="72">
        <f>SUM(Q24:Q26)</f>
        <v>0</v>
      </c>
      <c r="R23" s="8" t="e">
        <f t="shared" si="2"/>
        <v>#DIV/0!</v>
      </c>
      <c r="S23" s="72">
        <f>SUM(S24:S26)</f>
        <v>0</v>
      </c>
      <c r="T23" s="71">
        <f>SUM(T24:T26)</f>
        <v>0</v>
      </c>
      <c r="U23" s="72">
        <f>SUM(U24:U26)</f>
        <v>0</v>
      </c>
      <c r="V23" s="72">
        <f>SUM(V24:V26)</f>
        <v>0</v>
      </c>
      <c r="W23" s="8" t="e">
        <f t="shared" si="3"/>
        <v>#DIV/0!</v>
      </c>
      <c r="X23" s="80">
        <f>SUM(X24:X26)</f>
        <v>0</v>
      </c>
    </row>
    <row r="24" spans="1:24" ht="9.75" customHeight="1">
      <c r="A24" s="57" t="s">
        <v>36</v>
      </c>
      <c r="B24" s="58" t="s">
        <v>34</v>
      </c>
      <c r="C24" s="58" t="s">
        <v>78</v>
      </c>
      <c r="D24" s="57" t="s">
        <v>2</v>
      </c>
      <c r="E24" s="73">
        <f aca="true" t="shared" si="7" ref="E24:G26">SUM(J24,O24)</f>
        <v>0</v>
      </c>
      <c r="F24" s="74">
        <f t="shared" si="7"/>
        <v>0</v>
      </c>
      <c r="G24" s="74">
        <f t="shared" si="7"/>
        <v>0</v>
      </c>
      <c r="H24" s="59" t="e">
        <f t="shared" si="0"/>
        <v>#DIV/0!</v>
      </c>
      <c r="I24" s="81">
        <f>SUM(N24,S24)</f>
        <v>0</v>
      </c>
      <c r="J24" s="108"/>
      <c r="K24" s="109"/>
      <c r="L24" s="74"/>
      <c r="M24" s="59" t="e">
        <f t="shared" si="1"/>
        <v>#DIV/0!</v>
      </c>
      <c r="N24" s="74"/>
      <c r="O24" s="73"/>
      <c r="P24" s="74"/>
      <c r="Q24" s="74"/>
      <c r="R24" s="59" t="e">
        <f t="shared" si="2"/>
        <v>#DIV/0!</v>
      </c>
      <c r="S24" s="74"/>
      <c r="T24" s="73"/>
      <c r="U24" s="74"/>
      <c r="V24" s="74"/>
      <c r="W24" s="59" t="e">
        <f t="shared" si="3"/>
        <v>#DIV/0!</v>
      </c>
      <c r="X24" s="81"/>
    </row>
    <row r="25" spans="1:24" ht="9.75" customHeight="1">
      <c r="A25" s="57" t="s">
        <v>37</v>
      </c>
      <c r="B25" s="58"/>
      <c r="C25" s="58" t="s">
        <v>48</v>
      </c>
      <c r="D25" s="57" t="s">
        <v>2</v>
      </c>
      <c r="E25" s="73">
        <f t="shared" si="7"/>
        <v>0</v>
      </c>
      <c r="F25" s="74">
        <f t="shared" si="7"/>
        <v>0</v>
      </c>
      <c r="G25" s="74">
        <f t="shared" si="7"/>
        <v>0</v>
      </c>
      <c r="H25" s="59" t="e">
        <f t="shared" si="0"/>
        <v>#DIV/0!</v>
      </c>
      <c r="I25" s="81">
        <f>SUM(N25,S25)</f>
        <v>0</v>
      </c>
      <c r="J25" s="108"/>
      <c r="K25" s="109"/>
      <c r="L25" s="74"/>
      <c r="M25" s="59" t="e">
        <f t="shared" si="1"/>
        <v>#DIV/0!</v>
      </c>
      <c r="N25" s="74"/>
      <c r="O25" s="73"/>
      <c r="P25" s="74"/>
      <c r="Q25" s="74"/>
      <c r="R25" s="59" t="e">
        <f t="shared" si="2"/>
        <v>#DIV/0!</v>
      </c>
      <c r="S25" s="74"/>
      <c r="T25" s="73"/>
      <c r="U25" s="74"/>
      <c r="V25" s="74"/>
      <c r="W25" s="59" t="e">
        <f t="shared" si="3"/>
        <v>#DIV/0!</v>
      </c>
      <c r="X25" s="81"/>
    </row>
    <row r="26" spans="1:24" ht="9.75" customHeight="1">
      <c r="A26" s="60" t="s">
        <v>40</v>
      </c>
      <c r="B26" s="61"/>
      <c r="C26" s="61" t="s">
        <v>39</v>
      </c>
      <c r="D26" s="60" t="s">
        <v>2</v>
      </c>
      <c r="E26" s="75">
        <f t="shared" si="7"/>
        <v>0</v>
      </c>
      <c r="F26" s="76">
        <f t="shared" si="7"/>
        <v>0</v>
      </c>
      <c r="G26" s="76">
        <f t="shared" si="7"/>
        <v>0</v>
      </c>
      <c r="H26" s="62" t="e">
        <f t="shared" si="0"/>
        <v>#DIV/0!</v>
      </c>
      <c r="I26" s="82">
        <f>SUM(N26,S26)</f>
        <v>0</v>
      </c>
      <c r="J26" s="118"/>
      <c r="K26" s="119"/>
      <c r="L26" s="76"/>
      <c r="M26" s="62" t="e">
        <f t="shared" si="1"/>
        <v>#DIV/0!</v>
      </c>
      <c r="N26" s="76"/>
      <c r="O26" s="75"/>
      <c r="P26" s="76"/>
      <c r="Q26" s="76"/>
      <c r="R26" s="62" t="e">
        <f t="shared" si="2"/>
        <v>#DIV/0!</v>
      </c>
      <c r="S26" s="76"/>
      <c r="T26" s="75"/>
      <c r="U26" s="76"/>
      <c r="V26" s="76"/>
      <c r="W26" s="62" t="e">
        <f t="shared" si="3"/>
        <v>#DIV/0!</v>
      </c>
      <c r="X26" s="82"/>
    </row>
    <row r="27" spans="1:24" s="9" customFormat="1" ht="9.75" customHeight="1">
      <c r="A27" s="15" t="s">
        <v>15</v>
      </c>
      <c r="B27" s="26" t="s">
        <v>51</v>
      </c>
      <c r="C27" s="26"/>
      <c r="D27" s="15" t="s">
        <v>2</v>
      </c>
      <c r="E27" s="71">
        <f>SUM(E28:E30)</f>
        <v>382</v>
      </c>
      <c r="F27" s="72">
        <f>SUM(F28:F30)</f>
        <v>413</v>
      </c>
      <c r="G27" s="72">
        <f>SUM(G28:G30)</f>
        <v>405.991</v>
      </c>
      <c r="H27" s="8">
        <f t="shared" si="0"/>
        <v>98.30290556900727</v>
      </c>
      <c r="I27" s="80">
        <f>SUM(I28:I30)</f>
        <v>336.62199999999996</v>
      </c>
      <c r="J27" s="114">
        <f>SUM(J28:J30)</f>
        <v>382</v>
      </c>
      <c r="K27" s="115">
        <f>SUM(K28:K30)</f>
        <v>413</v>
      </c>
      <c r="L27" s="72">
        <f>SUM(L28:L30)</f>
        <v>405.991</v>
      </c>
      <c r="M27" s="8">
        <f t="shared" si="1"/>
        <v>98.30290556900727</v>
      </c>
      <c r="N27" s="72">
        <f>SUM(N28:N30)</f>
        <v>336.62199999999996</v>
      </c>
      <c r="O27" s="71">
        <f>SUM(O28:O30)</f>
        <v>0</v>
      </c>
      <c r="P27" s="72">
        <f>SUM(P28:P30)</f>
        <v>0</v>
      </c>
      <c r="Q27" s="72">
        <f>SUM(Q28:Q30)</f>
        <v>0</v>
      </c>
      <c r="R27" s="8" t="e">
        <f t="shared" si="2"/>
        <v>#DIV/0!</v>
      </c>
      <c r="S27" s="72">
        <f>SUM(S28:S30)</f>
        <v>0</v>
      </c>
      <c r="T27" s="71">
        <f>SUM(T28:T30)</f>
        <v>0</v>
      </c>
      <c r="U27" s="72">
        <f>SUM(U28:U30)</f>
        <v>0</v>
      </c>
      <c r="V27" s="72">
        <f>SUM(V28:V30)</f>
        <v>0</v>
      </c>
      <c r="W27" s="8" t="e">
        <f t="shared" si="3"/>
        <v>#DIV/0!</v>
      </c>
      <c r="X27" s="80">
        <f>SUM(X28:X30)</f>
        <v>0</v>
      </c>
    </row>
    <row r="28" spans="1:24" ht="9.75" customHeight="1">
      <c r="A28" s="57" t="s">
        <v>41</v>
      </c>
      <c r="B28" s="58" t="s">
        <v>34</v>
      </c>
      <c r="C28" s="58" t="s">
        <v>84</v>
      </c>
      <c r="D28" s="57" t="s">
        <v>2</v>
      </c>
      <c r="E28" s="73">
        <f aca="true" t="shared" si="8" ref="E28:G31">SUM(J28,O28)</f>
        <v>307</v>
      </c>
      <c r="F28" s="74">
        <f t="shared" si="8"/>
        <v>357</v>
      </c>
      <c r="G28" s="74">
        <f t="shared" si="8"/>
        <v>350.05</v>
      </c>
      <c r="H28" s="59">
        <f t="shared" si="0"/>
        <v>98.05322128851542</v>
      </c>
      <c r="I28" s="81">
        <f>SUM(N28,S28)</f>
        <v>281.518</v>
      </c>
      <c r="J28" s="108">
        <v>307</v>
      </c>
      <c r="K28" s="109">
        <v>357</v>
      </c>
      <c r="L28" s="74">
        <v>350.05</v>
      </c>
      <c r="M28" s="59">
        <f t="shared" si="1"/>
        <v>98.05322128851542</v>
      </c>
      <c r="N28" s="74">
        <v>281.518</v>
      </c>
      <c r="O28" s="73"/>
      <c r="P28" s="74"/>
      <c r="Q28" s="74"/>
      <c r="R28" s="59" t="e">
        <f t="shared" si="2"/>
        <v>#DIV/0!</v>
      </c>
      <c r="S28" s="74"/>
      <c r="T28" s="73"/>
      <c r="U28" s="74"/>
      <c r="V28" s="74"/>
      <c r="W28" s="59" t="e">
        <f t="shared" si="3"/>
        <v>#DIV/0!</v>
      </c>
      <c r="X28" s="81"/>
    </row>
    <row r="29" spans="1:24" ht="9.75" customHeight="1">
      <c r="A29" s="57" t="s">
        <v>42</v>
      </c>
      <c r="B29" s="58"/>
      <c r="C29" s="58" t="s">
        <v>85</v>
      </c>
      <c r="D29" s="57" t="s">
        <v>2</v>
      </c>
      <c r="E29" s="73">
        <f t="shared" si="8"/>
        <v>35</v>
      </c>
      <c r="F29" s="74">
        <f t="shared" si="8"/>
        <v>36.81</v>
      </c>
      <c r="G29" s="74">
        <f t="shared" si="8"/>
        <v>36.81</v>
      </c>
      <c r="H29" s="59">
        <f t="shared" si="0"/>
        <v>100</v>
      </c>
      <c r="I29" s="81">
        <f>SUM(N29,S29)</f>
        <v>23.979</v>
      </c>
      <c r="J29" s="108">
        <v>35</v>
      </c>
      <c r="K29" s="109">
        <v>36.81</v>
      </c>
      <c r="L29" s="74">
        <v>36.81</v>
      </c>
      <c r="M29" s="59">
        <f t="shared" si="1"/>
        <v>100</v>
      </c>
      <c r="N29" s="74">
        <v>23.979</v>
      </c>
      <c r="O29" s="73"/>
      <c r="P29" s="74"/>
      <c r="Q29" s="74"/>
      <c r="R29" s="59" t="e">
        <f t="shared" si="2"/>
        <v>#DIV/0!</v>
      </c>
      <c r="S29" s="74"/>
      <c r="T29" s="73"/>
      <c r="U29" s="74"/>
      <c r="V29" s="74"/>
      <c r="W29" s="59" t="e">
        <f t="shared" si="3"/>
        <v>#DIV/0!</v>
      </c>
      <c r="X29" s="81"/>
    </row>
    <row r="30" spans="1:24" ht="9.75" customHeight="1">
      <c r="A30" s="60" t="s">
        <v>43</v>
      </c>
      <c r="B30" s="61"/>
      <c r="C30" s="61" t="s">
        <v>55</v>
      </c>
      <c r="D30" s="60" t="s">
        <v>2</v>
      </c>
      <c r="E30" s="75">
        <f t="shared" si="8"/>
        <v>40</v>
      </c>
      <c r="F30" s="76">
        <f t="shared" si="8"/>
        <v>19.19</v>
      </c>
      <c r="G30" s="76">
        <f t="shared" si="8"/>
        <v>19.131</v>
      </c>
      <c r="H30" s="62">
        <f t="shared" si="0"/>
        <v>99.69254820218863</v>
      </c>
      <c r="I30" s="82">
        <f>SUM(N30,S30)</f>
        <v>31.125</v>
      </c>
      <c r="J30" s="118">
        <v>40</v>
      </c>
      <c r="K30" s="119">
        <v>19.19</v>
      </c>
      <c r="L30" s="76">
        <v>19.131</v>
      </c>
      <c r="M30" s="62">
        <f t="shared" si="1"/>
        <v>99.69254820218863</v>
      </c>
      <c r="N30" s="76">
        <v>31.125</v>
      </c>
      <c r="O30" s="75"/>
      <c r="P30" s="76"/>
      <c r="Q30" s="76"/>
      <c r="R30" s="62" t="e">
        <f t="shared" si="2"/>
        <v>#DIV/0!</v>
      </c>
      <c r="S30" s="76"/>
      <c r="T30" s="75"/>
      <c r="U30" s="76"/>
      <c r="V30" s="76"/>
      <c r="W30" s="62" t="e">
        <f t="shared" si="3"/>
        <v>#DIV/0!</v>
      </c>
      <c r="X30" s="82"/>
    </row>
    <row r="31" spans="1:24" s="9" customFormat="1" ht="9.75" customHeight="1">
      <c r="A31" s="11" t="s">
        <v>16</v>
      </c>
      <c r="B31" s="12" t="s">
        <v>56</v>
      </c>
      <c r="C31" s="12"/>
      <c r="D31" s="11" t="s">
        <v>2</v>
      </c>
      <c r="E31" s="65">
        <f t="shared" si="8"/>
        <v>1</v>
      </c>
      <c r="F31" s="66">
        <f t="shared" si="8"/>
        <v>0</v>
      </c>
      <c r="G31" s="66">
        <f t="shared" si="8"/>
        <v>0</v>
      </c>
      <c r="H31" s="16" t="e">
        <f t="shared" si="0"/>
        <v>#DIV/0!</v>
      </c>
      <c r="I31" s="77">
        <f>SUM(N31,S31)</f>
        <v>0</v>
      </c>
      <c r="J31" s="112">
        <v>1</v>
      </c>
      <c r="K31" s="113"/>
      <c r="L31" s="66"/>
      <c r="M31" s="16" t="e">
        <f t="shared" si="1"/>
        <v>#DIV/0!</v>
      </c>
      <c r="N31" s="66"/>
      <c r="O31" s="65"/>
      <c r="P31" s="66"/>
      <c r="Q31" s="66"/>
      <c r="R31" s="16" t="e">
        <f t="shared" si="2"/>
        <v>#DIV/0!</v>
      </c>
      <c r="S31" s="66"/>
      <c r="T31" s="65"/>
      <c r="U31" s="66"/>
      <c r="V31" s="66"/>
      <c r="W31" s="16" t="e">
        <f t="shared" si="3"/>
        <v>#DIV/0!</v>
      </c>
      <c r="X31" s="77"/>
    </row>
    <row r="32" spans="1:24" s="9" customFormat="1" ht="9.75" customHeight="1">
      <c r="A32" s="15" t="s">
        <v>17</v>
      </c>
      <c r="B32" s="26" t="s">
        <v>57</v>
      </c>
      <c r="C32" s="26"/>
      <c r="D32" s="15" t="s">
        <v>2</v>
      </c>
      <c r="E32" s="71">
        <f>SUM(E33:E35)</f>
        <v>421.2</v>
      </c>
      <c r="F32" s="72">
        <f>SUM(F33:F35)</f>
        <v>500.716</v>
      </c>
      <c r="G32" s="72">
        <f>SUM(G33:G35)</f>
        <v>491.433</v>
      </c>
      <c r="H32" s="8">
        <f t="shared" si="0"/>
        <v>98.14605484945558</v>
      </c>
      <c r="I32" s="80">
        <f>SUM(I33:I35)</f>
        <v>413.821</v>
      </c>
      <c r="J32" s="114">
        <f>SUM(J33:J35)</f>
        <v>411.2</v>
      </c>
      <c r="K32" s="115">
        <f>SUM(K33:K35)</f>
        <v>473.3</v>
      </c>
      <c r="L32" s="72">
        <f>SUM(L33:L35)</f>
        <v>464.017</v>
      </c>
      <c r="M32" s="8">
        <f t="shared" si="1"/>
        <v>98.0386646946968</v>
      </c>
      <c r="N32" s="72">
        <f>SUM(N33:N35)</f>
        <v>383.66600000000005</v>
      </c>
      <c r="O32" s="71">
        <f>SUM(O33:O35)</f>
        <v>10</v>
      </c>
      <c r="P32" s="72">
        <f>SUM(P33:P35)</f>
        <v>27.416</v>
      </c>
      <c r="Q32" s="72">
        <f>SUM(Q33:Q35)</f>
        <v>27.416</v>
      </c>
      <c r="R32" s="8">
        <f t="shared" si="2"/>
        <v>100</v>
      </c>
      <c r="S32" s="72">
        <f>SUM(S33:S35)</f>
        <v>30.155</v>
      </c>
      <c r="T32" s="71">
        <f>SUM(T33:T35)</f>
        <v>0</v>
      </c>
      <c r="U32" s="72">
        <f>SUM(U33:U35)</f>
        <v>0</v>
      </c>
      <c r="V32" s="72">
        <f>SUM(V33:V35)</f>
        <v>0</v>
      </c>
      <c r="W32" s="8" t="e">
        <f t="shared" si="3"/>
        <v>#DIV/0!</v>
      </c>
      <c r="X32" s="80">
        <f>SUM(X33:X35)</f>
        <v>0</v>
      </c>
    </row>
    <row r="33" spans="1:24" ht="9.75" customHeight="1">
      <c r="A33" s="57" t="s">
        <v>52</v>
      </c>
      <c r="B33" s="58" t="s">
        <v>34</v>
      </c>
      <c r="C33" s="58" t="s">
        <v>78</v>
      </c>
      <c r="D33" s="57" t="s">
        <v>2</v>
      </c>
      <c r="E33" s="73">
        <f aca="true" t="shared" si="9" ref="E33:G39">SUM(J33,O33)</f>
        <v>56</v>
      </c>
      <c r="F33" s="74">
        <f t="shared" si="9"/>
        <v>56</v>
      </c>
      <c r="G33" s="74">
        <f t="shared" si="9"/>
        <v>49.772</v>
      </c>
      <c r="H33" s="59">
        <f t="shared" si="0"/>
        <v>88.87857142857143</v>
      </c>
      <c r="I33" s="81">
        <f aca="true" t="shared" si="10" ref="I33:I39">SUM(N33,S33)</f>
        <v>48.172</v>
      </c>
      <c r="J33" s="108">
        <v>56</v>
      </c>
      <c r="K33" s="109">
        <v>56</v>
      </c>
      <c r="L33" s="74">
        <v>49.772</v>
      </c>
      <c r="M33" s="59">
        <f t="shared" si="1"/>
        <v>88.87857142857143</v>
      </c>
      <c r="N33" s="74">
        <v>48.172</v>
      </c>
      <c r="O33" s="73"/>
      <c r="P33" s="74"/>
      <c r="Q33" s="74"/>
      <c r="R33" s="59" t="e">
        <f t="shared" si="2"/>
        <v>#DIV/0!</v>
      </c>
      <c r="S33" s="74"/>
      <c r="T33" s="73"/>
      <c r="U33" s="74"/>
      <c r="V33" s="74"/>
      <c r="W33" s="59" t="e">
        <f t="shared" si="3"/>
        <v>#DIV/0!</v>
      </c>
      <c r="X33" s="81"/>
    </row>
    <row r="34" spans="1:24" ht="9.75" customHeight="1">
      <c r="A34" s="57" t="s">
        <v>53</v>
      </c>
      <c r="B34" s="58"/>
      <c r="C34" s="58" t="s">
        <v>48</v>
      </c>
      <c r="D34" s="57" t="s">
        <v>2</v>
      </c>
      <c r="E34" s="73">
        <f t="shared" si="9"/>
        <v>0</v>
      </c>
      <c r="F34" s="74">
        <f t="shared" si="9"/>
        <v>0</v>
      </c>
      <c r="G34" s="74">
        <f t="shared" si="9"/>
        <v>0</v>
      </c>
      <c r="H34" s="59" t="e">
        <f t="shared" si="0"/>
        <v>#DIV/0!</v>
      </c>
      <c r="I34" s="81">
        <f t="shared" si="10"/>
        <v>0</v>
      </c>
      <c r="J34" s="108"/>
      <c r="K34" s="109"/>
      <c r="L34" s="74"/>
      <c r="M34" s="59" t="e">
        <f t="shared" si="1"/>
        <v>#DIV/0!</v>
      </c>
      <c r="N34" s="74"/>
      <c r="O34" s="73"/>
      <c r="P34" s="74"/>
      <c r="Q34" s="74"/>
      <c r="R34" s="59" t="e">
        <f t="shared" si="2"/>
        <v>#DIV/0!</v>
      </c>
      <c r="S34" s="74"/>
      <c r="T34" s="73"/>
      <c r="U34" s="74"/>
      <c r="V34" s="74"/>
      <c r="W34" s="59" t="e">
        <f t="shared" si="3"/>
        <v>#DIV/0!</v>
      </c>
      <c r="X34" s="81"/>
    </row>
    <row r="35" spans="1:24" ht="9.75" customHeight="1">
      <c r="A35" s="60" t="s">
        <v>54</v>
      </c>
      <c r="B35" s="61"/>
      <c r="C35" s="61" t="s">
        <v>39</v>
      </c>
      <c r="D35" s="60" t="s">
        <v>2</v>
      </c>
      <c r="E35" s="75">
        <f t="shared" si="9"/>
        <v>365.2</v>
      </c>
      <c r="F35" s="76">
        <f t="shared" si="9"/>
        <v>444.716</v>
      </c>
      <c r="G35" s="76">
        <f t="shared" si="9"/>
        <v>441.661</v>
      </c>
      <c r="H35" s="62">
        <f t="shared" si="0"/>
        <v>99.31304472967017</v>
      </c>
      <c r="I35" s="82">
        <f t="shared" si="10"/>
        <v>365.649</v>
      </c>
      <c r="J35" s="118">
        <v>355.2</v>
      </c>
      <c r="K35" s="119">
        <v>417.3</v>
      </c>
      <c r="L35" s="76">
        <v>414.245</v>
      </c>
      <c r="M35" s="62">
        <f t="shared" si="1"/>
        <v>99.26791277258566</v>
      </c>
      <c r="N35" s="76">
        <v>335.494</v>
      </c>
      <c r="O35" s="75">
        <v>10</v>
      </c>
      <c r="P35" s="76">
        <v>27.416</v>
      </c>
      <c r="Q35" s="76">
        <v>27.416</v>
      </c>
      <c r="R35" s="62">
        <f t="shared" si="2"/>
        <v>100</v>
      </c>
      <c r="S35" s="76">
        <v>30.155</v>
      </c>
      <c r="T35" s="75"/>
      <c r="U35" s="76"/>
      <c r="V35" s="76"/>
      <c r="W35" s="62" t="e">
        <f t="shared" si="3"/>
        <v>#DIV/0!</v>
      </c>
      <c r="X35" s="82"/>
    </row>
    <row r="36" spans="1:24" s="9" customFormat="1" ht="9.75" customHeight="1">
      <c r="A36" s="11" t="s">
        <v>18</v>
      </c>
      <c r="B36" s="12" t="s">
        <v>58</v>
      </c>
      <c r="C36" s="12"/>
      <c r="D36" s="11" t="s">
        <v>2</v>
      </c>
      <c r="E36" s="65">
        <f t="shared" si="9"/>
        <v>5240.1</v>
      </c>
      <c r="F36" s="66">
        <f t="shared" si="9"/>
        <v>5279.438</v>
      </c>
      <c r="G36" s="66">
        <f t="shared" si="9"/>
        <v>5275.793000000001</v>
      </c>
      <c r="H36" s="16">
        <f t="shared" si="0"/>
        <v>99.93095856036193</v>
      </c>
      <c r="I36" s="77">
        <f t="shared" si="10"/>
        <v>4975.9349999999995</v>
      </c>
      <c r="J36" s="120">
        <v>65.1</v>
      </c>
      <c r="K36" s="121">
        <v>61.834</v>
      </c>
      <c r="L36" s="66">
        <v>58.189</v>
      </c>
      <c r="M36" s="16">
        <f t="shared" si="1"/>
        <v>94.10518484975903</v>
      </c>
      <c r="N36" s="66">
        <v>23.977</v>
      </c>
      <c r="O36" s="65">
        <v>5175</v>
      </c>
      <c r="P36" s="66">
        <v>5217.604</v>
      </c>
      <c r="Q36" s="66">
        <v>5217.604</v>
      </c>
      <c r="R36" s="16">
        <f t="shared" si="2"/>
        <v>100</v>
      </c>
      <c r="S36" s="66">
        <v>4951.958</v>
      </c>
      <c r="T36" s="65"/>
      <c r="U36" s="66"/>
      <c r="V36" s="66"/>
      <c r="W36" s="16" t="e">
        <f t="shared" si="3"/>
        <v>#DIV/0!</v>
      </c>
      <c r="X36" s="77"/>
    </row>
    <row r="37" spans="1:24" s="9" customFormat="1" ht="9.75" customHeight="1">
      <c r="A37" s="11" t="s">
        <v>19</v>
      </c>
      <c r="B37" s="12" t="s">
        <v>59</v>
      </c>
      <c r="C37" s="12"/>
      <c r="D37" s="11" t="s">
        <v>2</v>
      </c>
      <c r="E37" s="65">
        <f t="shared" si="9"/>
        <v>1834</v>
      </c>
      <c r="F37" s="66">
        <f t="shared" si="9"/>
        <v>1843.96</v>
      </c>
      <c r="G37" s="66">
        <f t="shared" si="9"/>
        <v>1841.576</v>
      </c>
      <c r="H37" s="16">
        <f t="shared" si="0"/>
        <v>99.87071303065143</v>
      </c>
      <c r="I37" s="77">
        <f t="shared" si="10"/>
        <v>1739.255</v>
      </c>
      <c r="J37" s="112">
        <v>22.75</v>
      </c>
      <c r="K37" s="113">
        <v>22.75</v>
      </c>
      <c r="L37" s="66">
        <v>20.366</v>
      </c>
      <c r="M37" s="16">
        <f t="shared" si="1"/>
        <v>89.52087912087912</v>
      </c>
      <c r="N37" s="66">
        <v>8.392</v>
      </c>
      <c r="O37" s="65">
        <v>1811.25</v>
      </c>
      <c r="P37" s="66">
        <v>1821.21</v>
      </c>
      <c r="Q37" s="66">
        <v>1821.21</v>
      </c>
      <c r="R37" s="16">
        <f t="shared" si="2"/>
        <v>100</v>
      </c>
      <c r="S37" s="66">
        <v>1730.863</v>
      </c>
      <c r="T37" s="65"/>
      <c r="U37" s="66"/>
      <c r="V37" s="66"/>
      <c r="W37" s="16" t="e">
        <f t="shared" si="3"/>
        <v>#DIV/0!</v>
      </c>
      <c r="X37" s="77"/>
    </row>
    <row r="38" spans="1:24" s="9" customFormat="1" ht="9.75" customHeight="1">
      <c r="A38" s="11" t="s">
        <v>20</v>
      </c>
      <c r="B38" s="12" t="s">
        <v>83</v>
      </c>
      <c r="C38" s="12"/>
      <c r="D38" s="11" t="s">
        <v>2</v>
      </c>
      <c r="E38" s="65">
        <f t="shared" si="9"/>
        <v>114.52</v>
      </c>
      <c r="F38" s="66">
        <f t="shared" si="9"/>
        <v>107.79899999999999</v>
      </c>
      <c r="G38" s="66">
        <f t="shared" si="9"/>
        <v>107.643</v>
      </c>
      <c r="H38" s="16">
        <f t="shared" si="0"/>
        <v>99.85528622714497</v>
      </c>
      <c r="I38" s="77">
        <f t="shared" si="10"/>
        <v>120.27900000000001</v>
      </c>
      <c r="J38" s="112">
        <v>1.32</v>
      </c>
      <c r="K38" s="113">
        <v>1.32</v>
      </c>
      <c r="L38" s="66">
        <v>1.164</v>
      </c>
      <c r="M38" s="16">
        <f t="shared" si="1"/>
        <v>88.18181818181817</v>
      </c>
      <c r="N38" s="66">
        <v>0.48</v>
      </c>
      <c r="O38" s="65">
        <v>113.2</v>
      </c>
      <c r="P38" s="66">
        <v>106.479</v>
      </c>
      <c r="Q38" s="66">
        <v>106.479</v>
      </c>
      <c r="R38" s="16">
        <f t="shared" si="2"/>
        <v>100</v>
      </c>
      <c r="S38" s="66">
        <v>119.799</v>
      </c>
      <c r="T38" s="65"/>
      <c r="U38" s="66"/>
      <c r="V38" s="66"/>
      <c r="W38" s="16" t="e">
        <f t="shared" si="3"/>
        <v>#DIV/0!</v>
      </c>
      <c r="X38" s="77"/>
    </row>
    <row r="39" spans="1:24" s="9" customFormat="1" ht="9.75" customHeight="1">
      <c r="A39" s="11" t="s">
        <v>21</v>
      </c>
      <c r="B39" s="12" t="s">
        <v>60</v>
      </c>
      <c r="C39" s="12"/>
      <c r="D39" s="11" t="s">
        <v>2</v>
      </c>
      <c r="E39" s="65">
        <f t="shared" si="9"/>
        <v>0</v>
      </c>
      <c r="F39" s="66">
        <f t="shared" si="9"/>
        <v>0</v>
      </c>
      <c r="G39" s="66">
        <f t="shared" si="9"/>
        <v>0</v>
      </c>
      <c r="H39" s="16" t="e">
        <f t="shared" si="0"/>
        <v>#DIV/0!</v>
      </c>
      <c r="I39" s="77">
        <f t="shared" si="10"/>
        <v>0</v>
      </c>
      <c r="J39" s="112"/>
      <c r="K39" s="113"/>
      <c r="L39" s="66"/>
      <c r="M39" s="16" t="e">
        <f t="shared" si="1"/>
        <v>#DIV/0!</v>
      </c>
      <c r="N39" s="66"/>
      <c r="O39" s="65"/>
      <c r="P39" s="66"/>
      <c r="Q39" s="66"/>
      <c r="R39" s="16" t="e">
        <f t="shared" si="2"/>
        <v>#DIV/0!</v>
      </c>
      <c r="S39" s="66"/>
      <c r="T39" s="65"/>
      <c r="U39" s="66"/>
      <c r="V39" s="66"/>
      <c r="W39" s="16" t="e">
        <f t="shared" si="3"/>
        <v>#DIV/0!</v>
      </c>
      <c r="X39" s="77"/>
    </row>
    <row r="40" spans="1:24" s="9" customFormat="1" ht="9.75" customHeight="1">
      <c r="A40" s="15" t="s">
        <v>22</v>
      </c>
      <c r="B40" s="26" t="s">
        <v>61</v>
      </c>
      <c r="C40" s="26"/>
      <c r="D40" s="15" t="s">
        <v>2</v>
      </c>
      <c r="E40" s="71">
        <f>SUM(E41:E42)</f>
        <v>99.62</v>
      </c>
      <c r="F40" s="72">
        <f>SUM(F41:F42)</f>
        <v>103.001</v>
      </c>
      <c r="G40" s="72">
        <f>SUM(G41:G42)</f>
        <v>102.821</v>
      </c>
      <c r="H40" s="8">
        <f t="shared" si="0"/>
        <v>99.82524441510276</v>
      </c>
      <c r="I40" s="80">
        <f>SUM(I41:I42)</f>
        <v>144.945</v>
      </c>
      <c r="J40" s="114">
        <f>SUM(J41:J42)</f>
        <v>77.88</v>
      </c>
      <c r="K40" s="115">
        <f>SUM(K41:K42)</f>
        <v>81.146</v>
      </c>
      <c r="L40" s="72">
        <f>SUM(L41:L42)</f>
        <v>80.966</v>
      </c>
      <c r="M40" s="8">
        <f t="shared" si="1"/>
        <v>99.77817760579694</v>
      </c>
      <c r="N40" s="72">
        <f>SUM(N41:N42)</f>
        <v>124.174</v>
      </c>
      <c r="O40" s="71">
        <f>SUM(O41:O42)</f>
        <v>21.74</v>
      </c>
      <c r="P40" s="72">
        <f>SUM(P41:P42)</f>
        <v>21.855</v>
      </c>
      <c r="Q40" s="72">
        <f>SUM(Q41:Q42)</f>
        <v>21.855</v>
      </c>
      <c r="R40" s="8">
        <f t="shared" si="2"/>
        <v>100</v>
      </c>
      <c r="S40" s="72">
        <f>SUM(S41:S42)</f>
        <v>20.771</v>
      </c>
      <c r="T40" s="71">
        <f>SUM(T41:T42)</f>
        <v>0</v>
      </c>
      <c r="U40" s="72">
        <f>SUM(U41:U42)</f>
        <v>0</v>
      </c>
      <c r="V40" s="72">
        <f>SUM(V41:V42)</f>
        <v>0</v>
      </c>
      <c r="W40" s="8" t="e">
        <f t="shared" si="3"/>
        <v>#DIV/0!</v>
      </c>
      <c r="X40" s="80">
        <f>SUM(X41:X42)</f>
        <v>0</v>
      </c>
    </row>
    <row r="41" spans="1:24" ht="9.75" customHeight="1">
      <c r="A41" s="57" t="s">
        <v>74</v>
      </c>
      <c r="B41" s="58" t="s">
        <v>34</v>
      </c>
      <c r="C41" s="58" t="s">
        <v>62</v>
      </c>
      <c r="D41" s="57" t="s">
        <v>2</v>
      </c>
      <c r="E41" s="73">
        <f aca="true" t="shared" si="11" ref="E41:G43">SUM(J41,O41)</f>
        <v>44.62</v>
      </c>
      <c r="F41" s="74">
        <f t="shared" si="11"/>
        <v>44.735</v>
      </c>
      <c r="G41" s="74">
        <f t="shared" si="11"/>
        <v>44.555</v>
      </c>
      <c r="H41" s="59">
        <f t="shared" si="0"/>
        <v>99.59763049066727</v>
      </c>
      <c r="I41" s="81">
        <f>SUM(N41,S41)</f>
        <v>43.328</v>
      </c>
      <c r="J41" s="108">
        <v>22.88</v>
      </c>
      <c r="K41" s="109">
        <v>22.88</v>
      </c>
      <c r="L41" s="74">
        <v>22.7</v>
      </c>
      <c r="M41" s="59">
        <f t="shared" si="1"/>
        <v>99.21328671328672</v>
      </c>
      <c r="N41" s="74">
        <v>22.557</v>
      </c>
      <c r="O41" s="73">
        <v>21.74</v>
      </c>
      <c r="P41" s="74">
        <v>21.855</v>
      </c>
      <c r="Q41" s="74">
        <v>21.855</v>
      </c>
      <c r="R41" s="59">
        <f t="shared" si="2"/>
        <v>100</v>
      </c>
      <c r="S41" s="74">
        <v>20.771</v>
      </c>
      <c r="T41" s="73"/>
      <c r="U41" s="74"/>
      <c r="V41" s="74"/>
      <c r="W41" s="59" t="e">
        <f t="shared" si="3"/>
        <v>#DIV/0!</v>
      </c>
      <c r="X41" s="81"/>
    </row>
    <row r="42" spans="1:24" ht="9.75" customHeight="1">
      <c r="A42" s="60" t="s">
        <v>75</v>
      </c>
      <c r="B42" s="61"/>
      <c r="C42" s="61" t="s">
        <v>39</v>
      </c>
      <c r="D42" s="60" t="s">
        <v>2</v>
      </c>
      <c r="E42" s="75">
        <f t="shared" si="11"/>
        <v>55</v>
      </c>
      <c r="F42" s="76">
        <f t="shared" si="11"/>
        <v>58.266</v>
      </c>
      <c r="G42" s="76">
        <f t="shared" si="11"/>
        <v>58.266</v>
      </c>
      <c r="H42" s="62">
        <f t="shared" si="0"/>
        <v>100</v>
      </c>
      <c r="I42" s="82">
        <f>SUM(N42,S42)</f>
        <v>101.617</v>
      </c>
      <c r="J42" s="116">
        <v>55</v>
      </c>
      <c r="K42" s="117">
        <v>58.266</v>
      </c>
      <c r="L42" s="76">
        <v>58.266</v>
      </c>
      <c r="M42" s="62">
        <f t="shared" si="1"/>
        <v>100</v>
      </c>
      <c r="N42" s="76">
        <v>101.617</v>
      </c>
      <c r="O42" s="75"/>
      <c r="P42" s="76"/>
      <c r="Q42" s="76"/>
      <c r="R42" s="62" t="e">
        <f t="shared" si="2"/>
        <v>#DIV/0!</v>
      </c>
      <c r="S42" s="76"/>
      <c r="T42" s="75"/>
      <c r="U42" s="76"/>
      <c r="V42" s="76"/>
      <c r="W42" s="62" t="e">
        <f t="shared" si="3"/>
        <v>#DIV/0!</v>
      </c>
      <c r="X42" s="82"/>
    </row>
    <row r="43" spans="1:24" s="9" customFormat="1" ht="9.75" customHeight="1">
      <c r="A43" s="11" t="s">
        <v>23</v>
      </c>
      <c r="B43" s="12" t="s">
        <v>63</v>
      </c>
      <c r="C43" s="12"/>
      <c r="D43" s="11" t="s">
        <v>2</v>
      </c>
      <c r="E43" s="65">
        <f t="shared" si="11"/>
        <v>29</v>
      </c>
      <c r="F43" s="66">
        <f t="shared" si="11"/>
        <v>29</v>
      </c>
      <c r="G43" s="66">
        <f t="shared" si="11"/>
        <v>28.951</v>
      </c>
      <c r="H43" s="16">
        <f t="shared" si="0"/>
        <v>99.83103448275862</v>
      </c>
      <c r="I43" s="77">
        <f>SUM(N43,S43)</f>
        <v>30.389</v>
      </c>
      <c r="J43" s="112">
        <v>29</v>
      </c>
      <c r="K43" s="113">
        <v>29</v>
      </c>
      <c r="L43" s="66">
        <v>28.951</v>
      </c>
      <c r="M43" s="16">
        <f t="shared" si="1"/>
        <v>99.83103448275862</v>
      </c>
      <c r="N43" s="66">
        <v>30.389</v>
      </c>
      <c r="O43" s="65"/>
      <c r="P43" s="66"/>
      <c r="Q43" s="66"/>
      <c r="R43" s="16" t="e">
        <f t="shared" si="2"/>
        <v>#DIV/0!</v>
      </c>
      <c r="S43" s="66"/>
      <c r="T43" s="65"/>
      <c r="U43" s="66"/>
      <c r="V43" s="66"/>
      <c r="W43" s="16" t="e">
        <f t="shared" si="3"/>
        <v>#DIV/0!</v>
      </c>
      <c r="X43" s="77"/>
    </row>
    <row r="44" spans="1:24" s="9" customFormat="1" ht="9.75" customHeight="1">
      <c r="A44" s="11" t="s">
        <v>24</v>
      </c>
      <c r="B44" s="12" t="s">
        <v>28</v>
      </c>
      <c r="C44" s="12"/>
      <c r="D44" s="11" t="s">
        <v>2</v>
      </c>
      <c r="E44" s="65">
        <f>SUM(E6-E12)</f>
        <v>-1.8189894035458565E-12</v>
      </c>
      <c r="F44" s="66">
        <f>SUM(F6-F12)</f>
        <v>0</v>
      </c>
      <c r="G44" s="66">
        <f>SUM(G6-G12)</f>
        <v>17.950000000000728</v>
      </c>
      <c r="H44" s="16" t="e">
        <f t="shared" si="0"/>
        <v>#DIV/0!</v>
      </c>
      <c r="I44" s="77">
        <f>SUM(I6-I12)</f>
        <v>45.71700000000055</v>
      </c>
      <c r="J44" s="106">
        <f>SUM(J6-J12)</f>
        <v>0</v>
      </c>
      <c r="K44" s="107">
        <f>SUM(K6-K12)</f>
        <v>-4.547473508864641E-13</v>
      </c>
      <c r="L44" s="66">
        <f>SUM(L6-L12)</f>
        <v>17.950000000000273</v>
      </c>
      <c r="M44" s="16">
        <f t="shared" si="1"/>
        <v>-3947246743715900</v>
      </c>
      <c r="N44" s="66">
        <f>SUM(N6-N12)</f>
        <v>45.7170000000001</v>
      </c>
      <c r="O44" s="65">
        <f>SUM(O6-O12)</f>
        <v>0</v>
      </c>
      <c r="P44" s="66">
        <f>SUM(P6-P12)</f>
        <v>0</v>
      </c>
      <c r="Q44" s="66">
        <f>SUM(Q6-Q12)</f>
        <v>0</v>
      </c>
      <c r="R44" s="16" t="e">
        <f t="shared" si="2"/>
        <v>#DIV/0!</v>
      </c>
      <c r="S44" s="66">
        <f>SUM(S6-S12)</f>
        <v>0</v>
      </c>
      <c r="T44" s="65">
        <f>SUM(T6-T12)</f>
        <v>0</v>
      </c>
      <c r="U44" s="66">
        <f>SUM(U6-U12)</f>
        <v>0</v>
      </c>
      <c r="V44" s="66">
        <f>SUM(V6-V12)</f>
        <v>0</v>
      </c>
      <c r="W44" s="16" t="e">
        <f t="shared" si="3"/>
        <v>#DIV/0!</v>
      </c>
      <c r="X44" s="77">
        <f>SUM(X6-X12)</f>
        <v>0</v>
      </c>
    </row>
    <row r="45" spans="1:24" s="31" customFormat="1" ht="9.75" customHeight="1">
      <c r="A45" s="27" t="s">
        <v>25</v>
      </c>
      <c r="B45" s="28" t="s">
        <v>29</v>
      </c>
      <c r="C45" s="28"/>
      <c r="D45" s="27" t="s">
        <v>30</v>
      </c>
      <c r="E45" s="29">
        <v>14570</v>
      </c>
      <c r="F45" s="30">
        <v>15775</v>
      </c>
      <c r="G45" s="30">
        <v>15764</v>
      </c>
      <c r="H45" s="30">
        <f t="shared" si="0"/>
        <v>99.93026941362916</v>
      </c>
      <c r="I45" s="30">
        <v>14720</v>
      </c>
      <c r="J45" s="9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6"/>
    </row>
    <row r="46" spans="1:24" s="31" customFormat="1" ht="9.75" customHeight="1">
      <c r="A46" s="32" t="s">
        <v>26</v>
      </c>
      <c r="B46" s="33" t="s">
        <v>77</v>
      </c>
      <c r="C46" s="33"/>
      <c r="D46" s="32" t="s">
        <v>31</v>
      </c>
      <c r="E46" s="34">
        <v>29.97</v>
      </c>
      <c r="F46" s="35">
        <v>27.89</v>
      </c>
      <c r="G46" s="35">
        <v>27.89</v>
      </c>
      <c r="H46" s="35">
        <f t="shared" si="0"/>
        <v>100</v>
      </c>
      <c r="I46" s="35">
        <v>28.17</v>
      </c>
      <c r="J46" s="96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6"/>
    </row>
    <row r="47" spans="1:24" s="31" customFormat="1" ht="9.75" customHeight="1">
      <c r="A47" s="36" t="s">
        <v>27</v>
      </c>
      <c r="B47" s="37" t="s">
        <v>32</v>
      </c>
      <c r="C47" s="37"/>
      <c r="D47" s="36" t="s">
        <v>31</v>
      </c>
      <c r="E47" s="38">
        <v>34</v>
      </c>
      <c r="F47" s="39">
        <v>32</v>
      </c>
      <c r="G47" s="39">
        <v>32</v>
      </c>
      <c r="H47" s="39">
        <f t="shared" si="0"/>
        <v>100</v>
      </c>
      <c r="I47" s="39">
        <v>32</v>
      </c>
      <c r="J47" s="9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8"/>
    </row>
  </sheetData>
  <mergeCells count="20">
    <mergeCell ref="J4:J5"/>
    <mergeCell ref="K4:M4"/>
    <mergeCell ref="N4:N5"/>
    <mergeCell ref="A3:A5"/>
    <mergeCell ref="B3:C5"/>
    <mergeCell ref="D3:D5"/>
    <mergeCell ref="E4:E5"/>
    <mergeCell ref="E3:I3"/>
    <mergeCell ref="F4:H4"/>
    <mergeCell ref="I4:I5"/>
    <mergeCell ref="A1:X1"/>
    <mergeCell ref="T4:T5"/>
    <mergeCell ref="U4:W4"/>
    <mergeCell ref="X4:X5"/>
    <mergeCell ref="T3:X3"/>
    <mergeCell ref="O4:O5"/>
    <mergeCell ref="P4:R4"/>
    <mergeCell ref="S4:S5"/>
    <mergeCell ref="O3:S3"/>
    <mergeCell ref="J3:N3"/>
  </mergeCells>
  <printOptions horizontalCentered="1" verticalCentered="1"/>
  <pageMargins left="0.5905511811023623" right="0.5905511811023623" top="0.7874015748031497" bottom="0.7874015748031497" header="0.5118110236220472" footer="0.5118110236220472"/>
  <pageSetup firstPageNumber="77" useFirstPageNumber="1" horizontalDpi="300" verticalDpi="300" orientation="landscape" paperSize="9" r:id="rId1"/>
  <headerFooter alignWithMargins="0">
    <oddHeader>&amp;C&amp;"Times New Roman,Tučné"&amp;8&amp;UFinanční a hmotné ukazatele příspěvkových organizací zřízených městem Prostějovem pro rok 2006</oddHeader>
    <oddFooter>&amp;C&amp;8Stránka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111111211">
    <tabColor indexed="14"/>
  </sheetPr>
  <dimension ref="A1:X47"/>
  <sheetViews>
    <sheetView zoomScale="120" zoomScaleNormal="120" workbookViewId="0" topLeftCell="A1">
      <selection activeCell="A1" sqref="A1:X1"/>
    </sheetView>
  </sheetViews>
  <sheetFormatPr defaultColWidth="10" defaultRowHeight="8.25"/>
  <cols>
    <col min="1" max="1" width="5.5" style="63" customWidth="1"/>
    <col min="2" max="2" width="6.5" style="53" customWidth="1"/>
    <col min="3" max="3" width="29.25" style="53" bestFit="1" customWidth="1"/>
    <col min="4" max="4" width="8.5" style="53" customWidth="1"/>
    <col min="5" max="7" width="11" style="53" customWidth="1"/>
    <col min="8" max="8" width="8.75" style="53" customWidth="1"/>
    <col min="9" max="12" width="11" style="53" customWidth="1"/>
    <col min="13" max="13" width="8.75" style="53" customWidth="1"/>
    <col min="14" max="17" width="11" style="53" customWidth="1"/>
    <col min="18" max="18" width="8.75" style="53" customWidth="1"/>
    <col min="19" max="22" width="11" style="53" customWidth="1"/>
    <col min="23" max="23" width="8.75" style="53" customWidth="1"/>
    <col min="24" max="24" width="11" style="53" customWidth="1"/>
    <col min="25" max="16384" width="6.5" style="53" customWidth="1"/>
  </cols>
  <sheetData>
    <row r="1" spans="1:24" s="1" customFormat="1" ht="15.75">
      <c r="A1" s="198" t="s">
        <v>96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3" spans="1:24" s="41" customFormat="1" ht="9.75" customHeight="1">
      <c r="A3" s="201" t="s">
        <v>94</v>
      </c>
      <c r="B3" s="204" t="s">
        <v>92</v>
      </c>
      <c r="C3" s="205"/>
      <c r="D3" s="201" t="s">
        <v>93</v>
      </c>
      <c r="E3" s="200" t="s">
        <v>79</v>
      </c>
      <c r="F3" s="200"/>
      <c r="G3" s="200"/>
      <c r="H3" s="200"/>
      <c r="I3" s="200"/>
      <c r="J3" s="200" t="s">
        <v>87</v>
      </c>
      <c r="K3" s="200"/>
      <c r="L3" s="200"/>
      <c r="M3" s="200"/>
      <c r="N3" s="200"/>
      <c r="O3" s="200" t="s">
        <v>88</v>
      </c>
      <c r="P3" s="200"/>
      <c r="Q3" s="200"/>
      <c r="R3" s="200"/>
      <c r="S3" s="200"/>
      <c r="T3" s="200" t="s">
        <v>86</v>
      </c>
      <c r="U3" s="200"/>
      <c r="V3" s="200"/>
      <c r="W3" s="200"/>
      <c r="X3" s="200"/>
    </row>
    <row r="4" spans="1:24" s="41" customFormat="1" ht="9.75" customHeight="1">
      <c r="A4" s="202"/>
      <c r="B4" s="206"/>
      <c r="C4" s="206"/>
      <c r="D4" s="202"/>
      <c r="E4" s="199" t="s">
        <v>91</v>
      </c>
      <c r="F4" s="200" t="s">
        <v>107</v>
      </c>
      <c r="G4" s="200"/>
      <c r="H4" s="200"/>
      <c r="I4" s="199" t="s">
        <v>108</v>
      </c>
      <c r="J4" s="199" t="s">
        <v>91</v>
      </c>
      <c r="K4" s="200" t="s">
        <v>107</v>
      </c>
      <c r="L4" s="200"/>
      <c r="M4" s="200"/>
      <c r="N4" s="199" t="s">
        <v>108</v>
      </c>
      <c r="O4" s="199" t="s">
        <v>91</v>
      </c>
      <c r="P4" s="200" t="s">
        <v>107</v>
      </c>
      <c r="Q4" s="200"/>
      <c r="R4" s="200"/>
      <c r="S4" s="199" t="s">
        <v>108</v>
      </c>
      <c r="T4" s="199" t="s">
        <v>91</v>
      </c>
      <c r="U4" s="200" t="s">
        <v>107</v>
      </c>
      <c r="V4" s="200"/>
      <c r="W4" s="200"/>
      <c r="X4" s="199" t="s">
        <v>108</v>
      </c>
    </row>
    <row r="5" spans="1:24" s="41" customFormat="1" ht="9.75" customHeight="1">
      <c r="A5" s="203"/>
      <c r="B5" s="207"/>
      <c r="C5" s="207"/>
      <c r="D5" s="203"/>
      <c r="E5" s="200"/>
      <c r="F5" s="40" t="s">
        <v>80</v>
      </c>
      <c r="G5" s="40" t="s">
        <v>81</v>
      </c>
      <c r="H5" s="40" t="s">
        <v>82</v>
      </c>
      <c r="I5" s="200"/>
      <c r="J5" s="200"/>
      <c r="K5" s="40" t="s">
        <v>80</v>
      </c>
      <c r="L5" s="40" t="s">
        <v>81</v>
      </c>
      <c r="M5" s="40" t="s">
        <v>82</v>
      </c>
      <c r="N5" s="200"/>
      <c r="O5" s="200"/>
      <c r="P5" s="40" t="s">
        <v>80</v>
      </c>
      <c r="Q5" s="40" t="s">
        <v>81</v>
      </c>
      <c r="R5" s="40" t="s">
        <v>82</v>
      </c>
      <c r="S5" s="200"/>
      <c r="T5" s="200"/>
      <c r="U5" s="40" t="s">
        <v>80</v>
      </c>
      <c r="V5" s="40" t="s">
        <v>81</v>
      </c>
      <c r="W5" s="40" t="s">
        <v>82</v>
      </c>
      <c r="X5" s="200"/>
    </row>
    <row r="6" spans="1:24" s="19" customFormat="1" ht="9.75" customHeight="1">
      <c r="A6" s="11" t="s">
        <v>0</v>
      </c>
      <c r="B6" s="12" t="s">
        <v>1</v>
      </c>
      <c r="C6" s="12"/>
      <c r="D6" s="11" t="s">
        <v>2</v>
      </c>
      <c r="E6" s="65">
        <f>SUM(E7,E10)</f>
        <v>8926.16</v>
      </c>
      <c r="F6" s="66">
        <f>SUM(F7,F10)</f>
        <v>9590.037</v>
      </c>
      <c r="G6" s="66">
        <f>SUM(G7,G10)</f>
        <v>9599.148000000001</v>
      </c>
      <c r="H6" s="16">
        <f aca="true" t="shared" si="0" ref="H6:H47">G6/F6*100</f>
        <v>100.09500484721801</v>
      </c>
      <c r="I6" s="77">
        <f>SUM(I7,I10)</f>
        <v>8840.992</v>
      </c>
      <c r="J6" s="106">
        <f>SUM(J7,J10)</f>
        <v>3843.56</v>
      </c>
      <c r="K6" s="107">
        <f>SUM(K7,K10)</f>
        <v>4277.3369999999995</v>
      </c>
      <c r="L6" s="66">
        <f>SUM(L7,L10)</f>
        <v>4286.448</v>
      </c>
      <c r="M6" s="16">
        <f aca="true" t="shared" si="1" ref="M6:M44">L6/K6*100</f>
        <v>100.21300636353882</v>
      </c>
      <c r="N6" s="66">
        <f>SUM(N7,N10)</f>
        <v>4156.192</v>
      </c>
      <c r="O6" s="65">
        <f>SUM(O7,O10)</f>
        <v>5082.6</v>
      </c>
      <c r="P6" s="66">
        <f>SUM(P7,P10)</f>
        <v>5312.7</v>
      </c>
      <c r="Q6" s="66">
        <f>SUM(Q7,Q10)</f>
        <v>5312.7</v>
      </c>
      <c r="R6" s="16">
        <f aca="true" t="shared" si="2" ref="R6:R44">Q6/P6*100</f>
        <v>100</v>
      </c>
      <c r="S6" s="66">
        <f>SUM(S7,S10)</f>
        <v>4684.8</v>
      </c>
      <c r="T6" s="65">
        <f>SUM(T7,T10)</f>
        <v>0</v>
      </c>
      <c r="U6" s="66">
        <f>SUM(U7,U10)</f>
        <v>0</v>
      </c>
      <c r="V6" s="66">
        <f>SUM(V7,V10)</f>
        <v>0</v>
      </c>
      <c r="W6" s="16" t="e">
        <f aca="true" t="shared" si="3" ref="W6:W44">V6/U6*100</f>
        <v>#DIV/0!</v>
      </c>
      <c r="X6" s="77">
        <f>SUM(X7,X10)</f>
        <v>0</v>
      </c>
    </row>
    <row r="7" spans="1:24" s="19" customFormat="1" ht="9.75" customHeight="1">
      <c r="A7" s="11" t="s">
        <v>3</v>
      </c>
      <c r="B7" s="12" t="s">
        <v>76</v>
      </c>
      <c r="C7" s="12"/>
      <c r="D7" s="11" t="s">
        <v>2</v>
      </c>
      <c r="E7" s="65">
        <f>SUM(E8,E9)</f>
        <v>1731</v>
      </c>
      <c r="F7" s="66">
        <f>SUM(F8,F9)</f>
        <v>1843.777</v>
      </c>
      <c r="G7" s="66">
        <f>SUM(G8,G9)</f>
        <v>1852.888</v>
      </c>
      <c r="H7" s="16">
        <f t="shared" si="0"/>
        <v>100.49414869585638</v>
      </c>
      <c r="I7" s="77">
        <f>SUM(I8,I9)</f>
        <v>2244.632</v>
      </c>
      <c r="J7" s="102">
        <f>SUM(J8,J9)</f>
        <v>1731</v>
      </c>
      <c r="K7" s="123">
        <f>SUM(K8,K9)</f>
        <v>1843.777</v>
      </c>
      <c r="L7" s="66">
        <f>SUM(L8,L9)</f>
        <v>1852.888</v>
      </c>
      <c r="M7" s="16">
        <f t="shared" si="1"/>
        <v>100.49414869585638</v>
      </c>
      <c r="N7" s="66">
        <f>SUM(N8,N9)</f>
        <v>2244.632</v>
      </c>
      <c r="O7" s="65">
        <f>SUM(O8,O9)</f>
        <v>0</v>
      </c>
      <c r="P7" s="66">
        <f>SUM(P8,P9)</f>
        <v>0</v>
      </c>
      <c r="Q7" s="66">
        <f>SUM(Q8,Q9)</f>
        <v>0</v>
      </c>
      <c r="R7" s="16" t="e">
        <f t="shared" si="2"/>
        <v>#DIV/0!</v>
      </c>
      <c r="S7" s="66">
        <f>SUM(S8,S9)</f>
        <v>0</v>
      </c>
      <c r="T7" s="65">
        <f>SUM(T8,T9)</f>
        <v>0</v>
      </c>
      <c r="U7" s="66">
        <f>SUM(U8,U9)</f>
        <v>0</v>
      </c>
      <c r="V7" s="66">
        <f>SUM(V8,V9)</f>
        <v>0</v>
      </c>
      <c r="W7" s="16" t="e">
        <f t="shared" si="3"/>
        <v>#DIV/0!</v>
      </c>
      <c r="X7" s="77">
        <f>SUM(X8,X9)</f>
        <v>0</v>
      </c>
    </row>
    <row r="8" spans="1:24" ht="9.75" customHeight="1">
      <c r="A8" s="50" t="s">
        <v>64</v>
      </c>
      <c r="B8" s="51" t="s">
        <v>5</v>
      </c>
      <c r="C8" s="51"/>
      <c r="D8" s="50" t="s">
        <v>2</v>
      </c>
      <c r="E8" s="67">
        <f aca="true" t="shared" si="4" ref="E8:G11">SUM(J8,O8)</f>
        <v>1730</v>
      </c>
      <c r="F8" s="68">
        <f t="shared" si="4"/>
        <v>1796.758</v>
      </c>
      <c r="G8" s="68">
        <f t="shared" si="4"/>
        <v>1805.442</v>
      </c>
      <c r="H8" s="52">
        <f t="shared" si="0"/>
        <v>100.4833149483681</v>
      </c>
      <c r="I8" s="78">
        <f>SUM(N8,S8)</f>
        <v>2038.856</v>
      </c>
      <c r="J8" s="122">
        <v>1730</v>
      </c>
      <c r="K8" s="124">
        <v>1796.758</v>
      </c>
      <c r="L8" s="68">
        <v>1805.442</v>
      </c>
      <c r="M8" s="52">
        <f t="shared" si="1"/>
        <v>100.4833149483681</v>
      </c>
      <c r="N8" s="68">
        <v>2038.856</v>
      </c>
      <c r="O8" s="67"/>
      <c r="P8" s="68"/>
      <c r="Q8" s="68"/>
      <c r="R8" s="52" t="e">
        <f t="shared" si="2"/>
        <v>#DIV/0!</v>
      </c>
      <c r="S8" s="68"/>
      <c r="T8" s="67"/>
      <c r="U8" s="68"/>
      <c r="V8" s="68"/>
      <c r="W8" s="52" t="e">
        <f t="shared" si="3"/>
        <v>#DIV/0!</v>
      </c>
      <c r="X8" s="78"/>
    </row>
    <row r="9" spans="1:24" ht="9.75" customHeight="1">
      <c r="A9" s="54" t="s">
        <v>65</v>
      </c>
      <c r="B9" s="55" t="s">
        <v>7</v>
      </c>
      <c r="C9" s="55"/>
      <c r="D9" s="54" t="s">
        <v>2</v>
      </c>
      <c r="E9" s="69">
        <f t="shared" si="4"/>
        <v>1</v>
      </c>
      <c r="F9" s="70">
        <f t="shared" si="4"/>
        <v>47.019</v>
      </c>
      <c r="G9" s="70">
        <f t="shared" si="4"/>
        <v>47.446</v>
      </c>
      <c r="H9" s="56">
        <f t="shared" si="0"/>
        <v>100.90814351645079</v>
      </c>
      <c r="I9" s="79">
        <f>SUM(N9,S9)</f>
        <v>205.776</v>
      </c>
      <c r="J9" s="108">
        <v>1</v>
      </c>
      <c r="K9" s="109">
        <v>47.019</v>
      </c>
      <c r="L9" s="70">
        <v>47.446</v>
      </c>
      <c r="M9" s="56">
        <f t="shared" si="1"/>
        <v>100.90814351645079</v>
      </c>
      <c r="N9" s="70">
        <v>205.776</v>
      </c>
      <c r="O9" s="69"/>
      <c r="P9" s="70"/>
      <c r="Q9" s="70"/>
      <c r="R9" s="56" t="e">
        <f t="shared" si="2"/>
        <v>#DIV/0!</v>
      </c>
      <c r="S9" s="70"/>
      <c r="T9" s="69"/>
      <c r="U9" s="70"/>
      <c r="V9" s="70"/>
      <c r="W9" s="56" t="e">
        <f t="shared" si="3"/>
        <v>#DIV/0!</v>
      </c>
      <c r="X9" s="79"/>
    </row>
    <row r="10" spans="1:24" s="9" customFormat="1" ht="9.75" customHeight="1">
      <c r="A10" s="11" t="s">
        <v>4</v>
      </c>
      <c r="B10" s="18" t="s">
        <v>9</v>
      </c>
      <c r="C10" s="17"/>
      <c r="D10" s="11" t="s">
        <v>2</v>
      </c>
      <c r="E10" s="65">
        <f t="shared" si="4"/>
        <v>7195.16</v>
      </c>
      <c r="F10" s="66">
        <f t="shared" si="4"/>
        <v>7746.26</v>
      </c>
      <c r="G10" s="66">
        <f t="shared" si="4"/>
        <v>7746.26</v>
      </c>
      <c r="H10" s="16">
        <f t="shared" si="0"/>
        <v>100</v>
      </c>
      <c r="I10" s="77">
        <f>SUM(N10,S10)</f>
        <v>6596.360000000001</v>
      </c>
      <c r="J10" s="110">
        <v>2112.56</v>
      </c>
      <c r="K10" s="111">
        <v>2433.56</v>
      </c>
      <c r="L10" s="66">
        <v>2433.56</v>
      </c>
      <c r="M10" s="16">
        <f t="shared" si="1"/>
        <v>100</v>
      </c>
      <c r="N10" s="66">
        <v>1911.56</v>
      </c>
      <c r="O10" s="65">
        <v>5082.6</v>
      </c>
      <c r="P10" s="66">
        <v>5312.7</v>
      </c>
      <c r="Q10" s="66">
        <v>5312.7</v>
      </c>
      <c r="R10" s="16">
        <f t="shared" si="2"/>
        <v>100</v>
      </c>
      <c r="S10" s="66">
        <v>4684.8</v>
      </c>
      <c r="T10" s="65"/>
      <c r="U10" s="66"/>
      <c r="V10" s="66"/>
      <c r="W10" s="16" t="e">
        <f t="shared" si="3"/>
        <v>#DIV/0!</v>
      </c>
      <c r="X10" s="77"/>
    </row>
    <row r="11" spans="1:24" s="9" customFormat="1" ht="9.75" customHeight="1">
      <c r="A11" s="11" t="s">
        <v>6</v>
      </c>
      <c r="B11" s="18" t="s">
        <v>11</v>
      </c>
      <c r="C11" s="17"/>
      <c r="D11" s="11" t="s">
        <v>2</v>
      </c>
      <c r="E11" s="65">
        <f t="shared" si="4"/>
        <v>150</v>
      </c>
      <c r="F11" s="66">
        <f t="shared" si="4"/>
        <v>150</v>
      </c>
      <c r="G11" s="66">
        <f t="shared" si="4"/>
        <v>123.76</v>
      </c>
      <c r="H11" s="16">
        <f t="shared" si="0"/>
        <v>82.50666666666667</v>
      </c>
      <c r="I11" s="77">
        <f>SUM(N11,S11)</f>
        <v>685</v>
      </c>
      <c r="J11" s="112">
        <v>150</v>
      </c>
      <c r="K11" s="113">
        <v>150</v>
      </c>
      <c r="L11" s="66">
        <v>123.76</v>
      </c>
      <c r="M11" s="16">
        <f t="shared" si="1"/>
        <v>82.50666666666667</v>
      </c>
      <c r="N11" s="66">
        <v>685</v>
      </c>
      <c r="O11" s="65"/>
      <c r="P11" s="66"/>
      <c r="Q11" s="66"/>
      <c r="R11" s="16" t="e">
        <f t="shared" si="2"/>
        <v>#DIV/0!</v>
      </c>
      <c r="S11" s="66"/>
      <c r="T11" s="65"/>
      <c r="U11" s="66"/>
      <c r="V11" s="66"/>
      <c r="W11" s="16" t="e">
        <f t="shared" si="3"/>
        <v>#DIV/0!</v>
      </c>
      <c r="X11" s="77"/>
    </row>
    <row r="12" spans="1:24" s="9" customFormat="1" ht="9.75" customHeight="1">
      <c r="A12" s="11" t="s">
        <v>8</v>
      </c>
      <c r="B12" s="18" t="s">
        <v>13</v>
      </c>
      <c r="C12" s="17"/>
      <c r="D12" s="11" t="s">
        <v>2</v>
      </c>
      <c r="E12" s="65">
        <f>SUM(E13,E17,E23,E27,E31,E32,E36,E37,E38,E39,E40,E43)</f>
        <v>8926.159999999998</v>
      </c>
      <c r="F12" s="66">
        <f>SUM(F13,F17,F23,F27,F31,F32,F36,F37,F38,F39,F40,F43)</f>
        <v>9590.036999999998</v>
      </c>
      <c r="G12" s="66">
        <f>SUM(G13,G17,G23,G27,G31,G32,G36,G37,G38,G39,G40,G43)</f>
        <v>9508.908</v>
      </c>
      <c r="H12" s="16">
        <f t="shared" si="0"/>
        <v>99.15402828998471</v>
      </c>
      <c r="I12" s="77">
        <f>SUM(I13,I17,I23,I27,I31,I32,I36,I37,I38,I39,I40,I43)</f>
        <v>8825.819</v>
      </c>
      <c r="J12" s="106">
        <f>SUM(J13,J17,J23,J27,J31,J32,J36,J37,J38,J39,J40,J43)</f>
        <v>3843.5599999999995</v>
      </c>
      <c r="K12" s="107">
        <f>SUM(K13,K17,K23,K27,K31,K32,K36,K37,K38,K39,K40,K43)</f>
        <v>4277.337</v>
      </c>
      <c r="L12" s="66">
        <f>SUM(L13,L17,L23,L27,L31,L32,L36,L37,L38,L39,L40,L43)</f>
        <v>4196.208</v>
      </c>
      <c r="M12" s="16">
        <f t="shared" si="1"/>
        <v>98.1032824862759</v>
      </c>
      <c r="N12" s="66">
        <f>SUM(N13,N17,N23,N27,N31,N32,N36,N37,N38,N39,N40,N43)</f>
        <v>4141.019</v>
      </c>
      <c r="O12" s="65">
        <f>SUM(O13,O17,O23,O27,O31,O32,O36,O37,O38,O39,O40,O43)</f>
        <v>5082.599999999999</v>
      </c>
      <c r="P12" s="66">
        <f>SUM(P13,P17,P23,P27,P31,P32,P36,P37,P38,P39,P40,P43)</f>
        <v>5312.7</v>
      </c>
      <c r="Q12" s="66">
        <f>SUM(Q13,Q17,Q23,Q27,Q31,Q32,Q36,Q37,Q38,Q39,Q40,Q43)</f>
        <v>5312.7</v>
      </c>
      <c r="R12" s="16">
        <f t="shared" si="2"/>
        <v>100</v>
      </c>
      <c r="S12" s="66">
        <f>SUM(S13,S17,S23,S27,S31,S32,S36,S37,S38,S39,S40,S43)</f>
        <v>4684.8</v>
      </c>
      <c r="T12" s="65">
        <f>SUM(T13,T17,T23,T27,T31,T32,T36,T37,T38,T39,T40,T43)</f>
        <v>0</v>
      </c>
      <c r="U12" s="66">
        <f>SUM(U13,U17,U23,U27,U31,U32,U36,U37,U38,U39,U40,U43)</f>
        <v>0</v>
      </c>
      <c r="V12" s="66">
        <f>SUM(V13,V17,V23,V27,V31,V32,V36,V37,V38,V39,V40,V43)</f>
        <v>0</v>
      </c>
      <c r="W12" s="16" t="e">
        <f t="shared" si="3"/>
        <v>#DIV/0!</v>
      </c>
      <c r="X12" s="77">
        <f>SUM(X13,X17,X23,X27,X31,X32,X36,X37,X38,X39,X40,X43)</f>
        <v>0</v>
      </c>
    </row>
    <row r="13" spans="1:24" s="9" customFormat="1" ht="9.75" customHeight="1">
      <c r="A13" s="15" t="s">
        <v>10</v>
      </c>
      <c r="B13" s="20" t="s">
        <v>33</v>
      </c>
      <c r="C13" s="25"/>
      <c r="D13" s="15" t="s">
        <v>2</v>
      </c>
      <c r="E13" s="71">
        <f>SUM(E14:E16)</f>
        <v>2051.818</v>
      </c>
      <c r="F13" s="72">
        <f>SUM(F14:F16)</f>
        <v>2178.14</v>
      </c>
      <c r="G13" s="72">
        <f>SUM(G14:G16)</f>
        <v>2177.493</v>
      </c>
      <c r="H13" s="8">
        <f t="shared" si="0"/>
        <v>99.97029575693023</v>
      </c>
      <c r="I13" s="80">
        <f>SUM(I14:I16)</f>
        <v>2205.185</v>
      </c>
      <c r="J13" s="114">
        <f>SUM(J14:J16)</f>
        <v>2011.048</v>
      </c>
      <c r="K13" s="115">
        <f>SUM(K14:K16)</f>
        <v>2156.809</v>
      </c>
      <c r="L13" s="72">
        <f>SUM(L14:L16)</f>
        <v>2156.162</v>
      </c>
      <c r="M13" s="8">
        <f t="shared" si="1"/>
        <v>99.97000197977658</v>
      </c>
      <c r="N13" s="72">
        <f>SUM(N14:N16)</f>
        <v>2181.574</v>
      </c>
      <c r="O13" s="71">
        <f>SUM(O14:O16)</f>
        <v>40.77</v>
      </c>
      <c r="P13" s="72">
        <f>SUM(P14:P16)</f>
        <v>21.331</v>
      </c>
      <c r="Q13" s="72">
        <f>SUM(Q14:Q16)</f>
        <v>21.331</v>
      </c>
      <c r="R13" s="8">
        <f t="shared" si="2"/>
        <v>100</v>
      </c>
      <c r="S13" s="72">
        <f>SUM(S14:S16)</f>
        <v>23.611</v>
      </c>
      <c r="T13" s="71">
        <f>SUM(T14:T16)</f>
        <v>0</v>
      </c>
      <c r="U13" s="72">
        <f>SUM(U14:U16)</f>
        <v>0</v>
      </c>
      <c r="V13" s="72">
        <f>SUM(V14:V16)</f>
        <v>0</v>
      </c>
      <c r="W13" s="8" t="e">
        <f t="shared" si="3"/>
        <v>#DIV/0!</v>
      </c>
      <c r="X13" s="80">
        <f>SUM(X14:X16)</f>
        <v>0</v>
      </c>
    </row>
    <row r="14" spans="1:24" ht="9.75" customHeight="1">
      <c r="A14" s="50" t="s">
        <v>66</v>
      </c>
      <c r="B14" s="51" t="s">
        <v>34</v>
      </c>
      <c r="C14" s="51" t="s">
        <v>35</v>
      </c>
      <c r="D14" s="50" t="s">
        <v>2</v>
      </c>
      <c r="E14" s="67">
        <f aca="true" t="shared" si="5" ref="E14:G16">SUM(J14,O14)</f>
        <v>205</v>
      </c>
      <c r="F14" s="68">
        <f t="shared" si="5"/>
        <v>236.067</v>
      </c>
      <c r="G14" s="68">
        <f t="shared" si="5"/>
        <v>235.474</v>
      </c>
      <c r="H14" s="52">
        <f t="shared" si="0"/>
        <v>99.74880012877699</v>
      </c>
      <c r="I14" s="78">
        <f>SUM(N14,S14)</f>
        <v>222.828</v>
      </c>
      <c r="J14" s="108">
        <v>205</v>
      </c>
      <c r="K14" s="109">
        <v>236.067</v>
      </c>
      <c r="L14" s="68">
        <v>235.474</v>
      </c>
      <c r="M14" s="52">
        <f t="shared" si="1"/>
        <v>99.74880012877699</v>
      </c>
      <c r="N14" s="68">
        <v>222.828</v>
      </c>
      <c r="O14" s="67"/>
      <c r="P14" s="68"/>
      <c r="Q14" s="68"/>
      <c r="R14" s="52" t="e">
        <f t="shared" si="2"/>
        <v>#DIV/0!</v>
      </c>
      <c r="S14" s="68"/>
      <c r="T14" s="67"/>
      <c r="U14" s="68"/>
      <c r="V14" s="68"/>
      <c r="W14" s="52" t="e">
        <f t="shared" si="3"/>
        <v>#DIV/0!</v>
      </c>
      <c r="X14" s="78"/>
    </row>
    <row r="15" spans="1:24" ht="9.75" customHeight="1">
      <c r="A15" s="57" t="s">
        <v>67</v>
      </c>
      <c r="B15" s="58"/>
      <c r="C15" s="58" t="s">
        <v>38</v>
      </c>
      <c r="D15" s="57" t="s">
        <v>2</v>
      </c>
      <c r="E15" s="73">
        <f t="shared" si="5"/>
        <v>12.482</v>
      </c>
      <c r="F15" s="74">
        <f t="shared" si="5"/>
        <v>102.639</v>
      </c>
      <c r="G15" s="74">
        <f t="shared" si="5"/>
        <v>102.639</v>
      </c>
      <c r="H15" s="59">
        <f t="shared" si="0"/>
        <v>100</v>
      </c>
      <c r="I15" s="81">
        <f>SUM(N15,S15)</f>
        <v>13.707</v>
      </c>
      <c r="J15" s="108">
        <v>12.482</v>
      </c>
      <c r="K15" s="109">
        <v>102.639</v>
      </c>
      <c r="L15" s="74">
        <v>102.639</v>
      </c>
      <c r="M15" s="59">
        <f t="shared" si="1"/>
        <v>100</v>
      </c>
      <c r="N15" s="74">
        <v>13.707</v>
      </c>
      <c r="O15" s="73"/>
      <c r="P15" s="74"/>
      <c r="Q15" s="74"/>
      <c r="R15" s="59" t="e">
        <f t="shared" si="2"/>
        <v>#DIV/0!</v>
      </c>
      <c r="S15" s="74"/>
      <c r="T15" s="73"/>
      <c r="U15" s="74"/>
      <c r="V15" s="74"/>
      <c r="W15" s="59" t="e">
        <f t="shared" si="3"/>
        <v>#DIV/0!</v>
      </c>
      <c r="X15" s="81"/>
    </row>
    <row r="16" spans="1:24" ht="9.75" customHeight="1">
      <c r="A16" s="60" t="s">
        <v>68</v>
      </c>
      <c r="B16" s="61"/>
      <c r="C16" s="61" t="s">
        <v>39</v>
      </c>
      <c r="D16" s="60" t="s">
        <v>2</v>
      </c>
      <c r="E16" s="75">
        <f t="shared" si="5"/>
        <v>1834.336</v>
      </c>
      <c r="F16" s="76">
        <f t="shared" si="5"/>
        <v>1839.434</v>
      </c>
      <c r="G16" s="76">
        <f t="shared" si="5"/>
        <v>1839.3799999999999</v>
      </c>
      <c r="H16" s="62">
        <f t="shared" si="0"/>
        <v>99.99706431434886</v>
      </c>
      <c r="I16" s="82">
        <f>SUM(N16,S16)</f>
        <v>1968.65</v>
      </c>
      <c r="J16" s="116">
        <v>1793.566</v>
      </c>
      <c r="K16" s="117">
        <v>1818.103</v>
      </c>
      <c r="L16" s="76">
        <v>1818.049</v>
      </c>
      <c r="M16" s="62">
        <f t="shared" si="1"/>
        <v>99.99702987124492</v>
      </c>
      <c r="N16" s="76">
        <v>1945.039</v>
      </c>
      <c r="O16" s="75">
        <v>40.77</v>
      </c>
      <c r="P16" s="76">
        <v>21.331</v>
      </c>
      <c r="Q16" s="76">
        <v>21.331</v>
      </c>
      <c r="R16" s="62">
        <f t="shared" si="2"/>
        <v>100</v>
      </c>
      <c r="S16" s="76">
        <v>23.611</v>
      </c>
      <c r="T16" s="75"/>
      <c r="U16" s="76"/>
      <c r="V16" s="76"/>
      <c r="W16" s="62" t="e">
        <f t="shared" si="3"/>
        <v>#DIV/0!</v>
      </c>
      <c r="X16" s="82"/>
    </row>
    <row r="17" spans="1:24" s="9" customFormat="1" ht="9.75" customHeight="1">
      <c r="A17" s="15" t="s">
        <v>12</v>
      </c>
      <c r="B17" s="26" t="s">
        <v>49</v>
      </c>
      <c r="C17" s="26"/>
      <c r="D17" s="15" t="s">
        <v>2</v>
      </c>
      <c r="E17" s="71">
        <f>SUM(E18:E22)</f>
        <v>750</v>
      </c>
      <c r="F17" s="72">
        <f>SUM(F18:F22)</f>
        <v>981</v>
      </c>
      <c r="G17" s="72">
        <f>SUM(G18:G22)</f>
        <v>947.279</v>
      </c>
      <c r="H17" s="8">
        <f t="shared" si="0"/>
        <v>96.56258919469929</v>
      </c>
      <c r="I17" s="80">
        <f>SUM(I18:I22)</f>
        <v>771.61</v>
      </c>
      <c r="J17" s="114">
        <f>SUM(J18:J22)</f>
        <v>750</v>
      </c>
      <c r="K17" s="115">
        <f>SUM(K18:K22)</f>
        <v>981</v>
      </c>
      <c r="L17" s="72">
        <f>SUM(L18:L22)</f>
        <v>947.279</v>
      </c>
      <c r="M17" s="8">
        <f t="shared" si="1"/>
        <v>96.56258919469929</v>
      </c>
      <c r="N17" s="72">
        <f>SUM(N18:N22)</f>
        <v>771.61</v>
      </c>
      <c r="O17" s="71">
        <f>SUM(O18:O22)</f>
        <v>0</v>
      </c>
      <c r="P17" s="72">
        <f>SUM(P18:P22)</f>
        <v>0</v>
      </c>
      <c r="Q17" s="72">
        <f>SUM(Q18:Q22)</f>
        <v>0</v>
      </c>
      <c r="R17" s="8" t="e">
        <f t="shared" si="2"/>
        <v>#DIV/0!</v>
      </c>
      <c r="S17" s="72">
        <f>SUM(S18:S22)</f>
        <v>0</v>
      </c>
      <c r="T17" s="71">
        <f>SUM(T18:T22)</f>
        <v>0</v>
      </c>
      <c r="U17" s="72">
        <f>SUM(U18:U22)</f>
        <v>0</v>
      </c>
      <c r="V17" s="72">
        <f>SUM(V18:V22)</f>
        <v>0</v>
      </c>
      <c r="W17" s="8" t="e">
        <f t="shared" si="3"/>
        <v>#DIV/0!</v>
      </c>
      <c r="X17" s="80">
        <f>SUM(X18:X22)</f>
        <v>0</v>
      </c>
    </row>
    <row r="18" spans="1:24" ht="9.75" customHeight="1">
      <c r="A18" s="57" t="s">
        <v>69</v>
      </c>
      <c r="B18" s="58" t="s">
        <v>34</v>
      </c>
      <c r="C18" s="58" t="s">
        <v>44</v>
      </c>
      <c r="D18" s="57" t="s">
        <v>2</v>
      </c>
      <c r="E18" s="73">
        <f aca="true" t="shared" si="6" ref="E18:G22">SUM(J18,O18)</f>
        <v>120</v>
      </c>
      <c r="F18" s="74">
        <f t="shared" si="6"/>
        <v>120</v>
      </c>
      <c r="G18" s="74">
        <f t="shared" si="6"/>
        <v>119.412</v>
      </c>
      <c r="H18" s="59">
        <f t="shared" si="0"/>
        <v>99.51</v>
      </c>
      <c r="I18" s="81">
        <f>SUM(N18,S18)</f>
        <v>115.6</v>
      </c>
      <c r="J18" s="108">
        <v>120</v>
      </c>
      <c r="K18" s="109">
        <v>120</v>
      </c>
      <c r="L18" s="74">
        <v>119.412</v>
      </c>
      <c r="M18" s="59">
        <f t="shared" si="1"/>
        <v>99.51</v>
      </c>
      <c r="N18" s="74">
        <v>115.6</v>
      </c>
      <c r="O18" s="73"/>
      <c r="P18" s="74"/>
      <c r="Q18" s="74"/>
      <c r="R18" s="59" t="e">
        <f t="shared" si="2"/>
        <v>#DIV/0!</v>
      </c>
      <c r="S18" s="74"/>
      <c r="T18" s="73"/>
      <c r="U18" s="74"/>
      <c r="V18" s="74"/>
      <c r="W18" s="59" t="e">
        <f t="shared" si="3"/>
        <v>#DIV/0!</v>
      </c>
      <c r="X18" s="81"/>
    </row>
    <row r="19" spans="1:24" ht="9.75" customHeight="1">
      <c r="A19" s="57" t="s">
        <v>70</v>
      </c>
      <c r="B19" s="58"/>
      <c r="C19" s="58" t="s">
        <v>45</v>
      </c>
      <c r="D19" s="57" t="s">
        <v>2</v>
      </c>
      <c r="E19" s="73">
        <f t="shared" si="6"/>
        <v>114</v>
      </c>
      <c r="F19" s="74">
        <f t="shared" si="6"/>
        <v>202</v>
      </c>
      <c r="G19" s="74">
        <f t="shared" si="6"/>
        <v>201.743</v>
      </c>
      <c r="H19" s="59">
        <f t="shared" si="0"/>
        <v>99.87277227722771</v>
      </c>
      <c r="I19" s="81">
        <f>SUM(N19,S19)</f>
        <v>109.954</v>
      </c>
      <c r="J19" s="108">
        <v>114</v>
      </c>
      <c r="K19" s="109">
        <v>202</v>
      </c>
      <c r="L19" s="74">
        <v>201.743</v>
      </c>
      <c r="M19" s="59">
        <f t="shared" si="1"/>
        <v>99.87277227722771</v>
      </c>
      <c r="N19" s="74">
        <v>109.954</v>
      </c>
      <c r="O19" s="73"/>
      <c r="P19" s="74"/>
      <c r="Q19" s="74"/>
      <c r="R19" s="59" t="e">
        <f t="shared" si="2"/>
        <v>#DIV/0!</v>
      </c>
      <c r="S19" s="74"/>
      <c r="T19" s="73"/>
      <c r="U19" s="74"/>
      <c r="V19" s="74"/>
      <c r="W19" s="59" t="e">
        <f t="shared" si="3"/>
        <v>#DIV/0!</v>
      </c>
      <c r="X19" s="81"/>
    </row>
    <row r="20" spans="1:24" ht="9.75" customHeight="1">
      <c r="A20" s="57" t="s">
        <v>71</v>
      </c>
      <c r="B20" s="58"/>
      <c r="C20" s="58" t="s">
        <v>46</v>
      </c>
      <c r="D20" s="57" t="s">
        <v>2</v>
      </c>
      <c r="E20" s="73">
        <f t="shared" si="6"/>
        <v>516</v>
      </c>
      <c r="F20" s="74">
        <f t="shared" si="6"/>
        <v>659</v>
      </c>
      <c r="G20" s="74">
        <f t="shared" si="6"/>
        <v>626.124</v>
      </c>
      <c r="H20" s="59">
        <f t="shared" si="0"/>
        <v>95.01122913505311</v>
      </c>
      <c r="I20" s="81">
        <f>SUM(N20,S20)</f>
        <v>546.056</v>
      </c>
      <c r="J20" s="108">
        <v>516</v>
      </c>
      <c r="K20" s="109">
        <v>659</v>
      </c>
      <c r="L20" s="74">
        <v>626.124</v>
      </c>
      <c r="M20" s="59">
        <f t="shared" si="1"/>
        <v>95.01122913505311</v>
      </c>
      <c r="N20" s="74">
        <v>546.056</v>
      </c>
      <c r="O20" s="73"/>
      <c r="P20" s="74"/>
      <c r="Q20" s="74"/>
      <c r="R20" s="59" t="e">
        <f t="shared" si="2"/>
        <v>#DIV/0!</v>
      </c>
      <c r="S20" s="74"/>
      <c r="T20" s="73"/>
      <c r="U20" s="74"/>
      <c r="V20" s="74"/>
      <c r="W20" s="59" t="e">
        <f t="shared" si="3"/>
        <v>#DIV/0!</v>
      </c>
      <c r="X20" s="81"/>
    </row>
    <row r="21" spans="1:24" ht="9.75" customHeight="1">
      <c r="A21" s="57" t="s">
        <v>72</v>
      </c>
      <c r="B21" s="58"/>
      <c r="C21" s="58" t="s">
        <v>47</v>
      </c>
      <c r="D21" s="57" t="s">
        <v>2</v>
      </c>
      <c r="E21" s="73">
        <f t="shared" si="6"/>
        <v>0</v>
      </c>
      <c r="F21" s="74">
        <f t="shared" si="6"/>
        <v>0</v>
      </c>
      <c r="G21" s="74">
        <f t="shared" si="6"/>
        <v>0</v>
      </c>
      <c r="H21" s="59" t="e">
        <f t="shared" si="0"/>
        <v>#DIV/0!</v>
      </c>
      <c r="I21" s="81">
        <f>SUM(N21,S21)</f>
        <v>0</v>
      </c>
      <c r="J21" s="108"/>
      <c r="K21" s="109"/>
      <c r="L21" s="74"/>
      <c r="M21" s="59" t="e">
        <f t="shared" si="1"/>
        <v>#DIV/0!</v>
      </c>
      <c r="N21" s="74"/>
      <c r="O21" s="73"/>
      <c r="P21" s="74"/>
      <c r="Q21" s="74"/>
      <c r="R21" s="59" t="e">
        <f t="shared" si="2"/>
        <v>#DIV/0!</v>
      </c>
      <c r="S21" s="74"/>
      <c r="T21" s="73"/>
      <c r="U21" s="74"/>
      <c r="V21" s="74"/>
      <c r="W21" s="59" t="e">
        <f t="shared" si="3"/>
        <v>#DIV/0!</v>
      </c>
      <c r="X21" s="81"/>
    </row>
    <row r="22" spans="1:24" ht="9.75" customHeight="1">
      <c r="A22" s="60" t="s">
        <v>73</v>
      </c>
      <c r="B22" s="61"/>
      <c r="C22" s="61" t="s">
        <v>39</v>
      </c>
      <c r="D22" s="60" t="s">
        <v>2</v>
      </c>
      <c r="E22" s="75">
        <f t="shared" si="6"/>
        <v>0</v>
      </c>
      <c r="F22" s="76">
        <f t="shared" si="6"/>
        <v>0</v>
      </c>
      <c r="G22" s="76">
        <f t="shared" si="6"/>
        <v>0</v>
      </c>
      <c r="H22" s="62" t="e">
        <f t="shared" si="0"/>
        <v>#DIV/0!</v>
      </c>
      <c r="I22" s="82">
        <f>SUM(N22,S22)</f>
        <v>0</v>
      </c>
      <c r="J22" s="118"/>
      <c r="K22" s="119"/>
      <c r="L22" s="76"/>
      <c r="M22" s="62" t="e">
        <f t="shared" si="1"/>
        <v>#DIV/0!</v>
      </c>
      <c r="N22" s="76"/>
      <c r="O22" s="75"/>
      <c r="P22" s="76"/>
      <c r="Q22" s="76"/>
      <c r="R22" s="62" t="e">
        <f t="shared" si="2"/>
        <v>#DIV/0!</v>
      </c>
      <c r="S22" s="76"/>
      <c r="T22" s="75"/>
      <c r="U22" s="76"/>
      <c r="V22" s="76"/>
      <c r="W22" s="62" t="e">
        <f t="shared" si="3"/>
        <v>#DIV/0!</v>
      </c>
      <c r="X22" s="82"/>
    </row>
    <row r="23" spans="1:24" s="9" customFormat="1" ht="9.75" customHeight="1">
      <c r="A23" s="15" t="s">
        <v>14</v>
      </c>
      <c r="B23" s="26" t="s">
        <v>50</v>
      </c>
      <c r="C23" s="26"/>
      <c r="D23" s="15" t="s">
        <v>2</v>
      </c>
      <c r="E23" s="71">
        <f>SUM(E24:E26)</f>
        <v>0</v>
      </c>
      <c r="F23" s="72">
        <f>SUM(F24:F26)</f>
        <v>0</v>
      </c>
      <c r="G23" s="72">
        <f>SUM(G24:G26)</f>
        <v>0</v>
      </c>
      <c r="H23" s="8" t="e">
        <f t="shared" si="0"/>
        <v>#DIV/0!</v>
      </c>
      <c r="I23" s="80">
        <f>SUM(I24:I26)</f>
        <v>0</v>
      </c>
      <c r="J23" s="114">
        <f>SUM(J24:J26)</f>
        <v>0</v>
      </c>
      <c r="K23" s="115">
        <f>SUM(K24:K26)</f>
        <v>0</v>
      </c>
      <c r="L23" s="72">
        <f>SUM(L24:L26)</f>
        <v>0</v>
      </c>
      <c r="M23" s="8" t="e">
        <f t="shared" si="1"/>
        <v>#DIV/0!</v>
      </c>
      <c r="N23" s="72">
        <f>SUM(N24:N26)</f>
        <v>0</v>
      </c>
      <c r="O23" s="71">
        <f>SUM(O24:O26)</f>
        <v>0</v>
      </c>
      <c r="P23" s="72">
        <f>SUM(P24:P26)</f>
        <v>0</v>
      </c>
      <c r="Q23" s="72">
        <f>SUM(Q24:Q26)</f>
        <v>0</v>
      </c>
      <c r="R23" s="8" t="e">
        <f t="shared" si="2"/>
        <v>#DIV/0!</v>
      </c>
      <c r="S23" s="72">
        <f>SUM(S24:S26)</f>
        <v>0</v>
      </c>
      <c r="T23" s="71">
        <f>SUM(T24:T26)</f>
        <v>0</v>
      </c>
      <c r="U23" s="72">
        <f>SUM(U24:U26)</f>
        <v>0</v>
      </c>
      <c r="V23" s="72">
        <f>SUM(V24:V26)</f>
        <v>0</v>
      </c>
      <c r="W23" s="8" t="e">
        <f t="shared" si="3"/>
        <v>#DIV/0!</v>
      </c>
      <c r="X23" s="80">
        <f>SUM(X24:X26)</f>
        <v>0</v>
      </c>
    </row>
    <row r="24" spans="1:24" ht="9.75" customHeight="1">
      <c r="A24" s="57" t="s">
        <v>36</v>
      </c>
      <c r="B24" s="58" t="s">
        <v>34</v>
      </c>
      <c r="C24" s="58" t="s">
        <v>78</v>
      </c>
      <c r="D24" s="57" t="s">
        <v>2</v>
      </c>
      <c r="E24" s="73">
        <f aca="true" t="shared" si="7" ref="E24:G26">SUM(J24,O24)</f>
        <v>0</v>
      </c>
      <c r="F24" s="74">
        <f t="shared" si="7"/>
        <v>0</v>
      </c>
      <c r="G24" s="74">
        <f t="shared" si="7"/>
        <v>0</v>
      </c>
      <c r="H24" s="59" t="e">
        <f t="shared" si="0"/>
        <v>#DIV/0!</v>
      </c>
      <c r="I24" s="81">
        <f>SUM(N24,S24)</f>
        <v>0</v>
      </c>
      <c r="J24" s="108"/>
      <c r="K24" s="109"/>
      <c r="L24" s="74"/>
      <c r="M24" s="59" t="e">
        <f t="shared" si="1"/>
        <v>#DIV/0!</v>
      </c>
      <c r="N24" s="74"/>
      <c r="O24" s="73"/>
      <c r="P24" s="74"/>
      <c r="Q24" s="74"/>
      <c r="R24" s="59" t="e">
        <f t="shared" si="2"/>
        <v>#DIV/0!</v>
      </c>
      <c r="S24" s="74"/>
      <c r="T24" s="73"/>
      <c r="U24" s="74"/>
      <c r="V24" s="74"/>
      <c r="W24" s="59" t="e">
        <f t="shared" si="3"/>
        <v>#DIV/0!</v>
      </c>
      <c r="X24" s="81"/>
    </row>
    <row r="25" spans="1:24" ht="9.75" customHeight="1">
      <c r="A25" s="57" t="s">
        <v>37</v>
      </c>
      <c r="B25" s="58"/>
      <c r="C25" s="58" t="s">
        <v>48</v>
      </c>
      <c r="D25" s="57" t="s">
        <v>2</v>
      </c>
      <c r="E25" s="73">
        <f t="shared" si="7"/>
        <v>0</v>
      </c>
      <c r="F25" s="74">
        <f t="shared" si="7"/>
        <v>0</v>
      </c>
      <c r="G25" s="74">
        <f t="shared" si="7"/>
        <v>0</v>
      </c>
      <c r="H25" s="59" t="e">
        <f t="shared" si="0"/>
        <v>#DIV/0!</v>
      </c>
      <c r="I25" s="81">
        <f>SUM(N25,S25)</f>
        <v>0</v>
      </c>
      <c r="J25" s="108"/>
      <c r="K25" s="109"/>
      <c r="L25" s="74"/>
      <c r="M25" s="59" t="e">
        <f t="shared" si="1"/>
        <v>#DIV/0!</v>
      </c>
      <c r="N25" s="74"/>
      <c r="O25" s="73"/>
      <c r="P25" s="74"/>
      <c r="Q25" s="74"/>
      <c r="R25" s="59" t="e">
        <f t="shared" si="2"/>
        <v>#DIV/0!</v>
      </c>
      <c r="S25" s="74"/>
      <c r="T25" s="73"/>
      <c r="U25" s="74"/>
      <c r="V25" s="74"/>
      <c r="W25" s="59" t="e">
        <f t="shared" si="3"/>
        <v>#DIV/0!</v>
      </c>
      <c r="X25" s="81"/>
    </row>
    <row r="26" spans="1:24" ht="9.75" customHeight="1">
      <c r="A26" s="60" t="s">
        <v>40</v>
      </c>
      <c r="B26" s="61"/>
      <c r="C26" s="61" t="s">
        <v>39</v>
      </c>
      <c r="D26" s="60" t="s">
        <v>2</v>
      </c>
      <c r="E26" s="75">
        <f t="shared" si="7"/>
        <v>0</v>
      </c>
      <c r="F26" s="76">
        <f t="shared" si="7"/>
        <v>0</v>
      </c>
      <c r="G26" s="76">
        <f t="shared" si="7"/>
        <v>0</v>
      </c>
      <c r="H26" s="62" t="e">
        <f t="shared" si="0"/>
        <v>#DIV/0!</v>
      </c>
      <c r="I26" s="82">
        <f>SUM(N26,S26)</f>
        <v>0</v>
      </c>
      <c r="J26" s="118"/>
      <c r="K26" s="119"/>
      <c r="L26" s="76"/>
      <c r="M26" s="62" t="e">
        <f t="shared" si="1"/>
        <v>#DIV/0!</v>
      </c>
      <c r="N26" s="76"/>
      <c r="O26" s="75"/>
      <c r="P26" s="76"/>
      <c r="Q26" s="76"/>
      <c r="R26" s="62" t="e">
        <f t="shared" si="2"/>
        <v>#DIV/0!</v>
      </c>
      <c r="S26" s="76"/>
      <c r="T26" s="75"/>
      <c r="U26" s="76"/>
      <c r="V26" s="76"/>
      <c r="W26" s="62" t="e">
        <f t="shared" si="3"/>
        <v>#DIV/0!</v>
      </c>
      <c r="X26" s="82"/>
    </row>
    <row r="27" spans="1:24" s="9" customFormat="1" ht="9.75" customHeight="1">
      <c r="A27" s="15" t="s">
        <v>15</v>
      </c>
      <c r="B27" s="26" t="s">
        <v>51</v>
      </c>
      <c r="C27" s="26"/>
      <c r="D27" s="15" t="s">
        <v>2</v>
      </c>
      <c r="E27" s="71">
        <f>SUM(E28:E30)</f>
        <v>311.528</v>
      </c>
      <c r="F27" s="72">
        <f>SUM(F28:F30)</f>
        <v>333.885</v>
      </c>
      <c r="G27" s="72">
        <f>SUM(G28:G30)</f>
        <v>307.075</v>
      </c>
      <c r="H27" s="8">
        <f t="shared" si="0"/>
        <v>91.9702891714213</v>
      </c>
      <c r="I27" s="80">
        <f>SUM(I28:I30)</f>
        <v>342.132</v>
      </c>
      <c r="J27" s="114">
        <f>SUM(J28:J30)</f>
        <v>311.528</v>
      </c>
      <c r="K27" s="115">
        <f>SUM(K28:K30)</f>
        <v>333.885</v>
      </c>
      <c r="L27" s="72">
        <f>SUM(L28:L30)</f>
        <v>307.075</v>
      </c>
      <c r="M27" s="8">
        <f t="shared" si="1"/>
        <v>91.9702891714213</v>
      </c>
      <c r="N27" s="72">
        <f>SUM(N28:N30)</f>
        <v>342.132</v>
      </c>
      <c r="O27" s="71">
        <f>SUM(O28:O30)</f>
        <v>0</v>
      </c>
      <c r="P27" s="72">
        <f>SUM(P28:P30)</f>
        <v>0</v>
      </c>
      <c r="Q27" s="72">
        <f>SUM(Q28:Q30)</f>
        <v>0</v>
      </c>
      <c r="R27" s="8" t="e">
        <f t="shared" si="2"/>
        <v>#DIV/0!</v>
      </c>
      <c r="S27" s="72">
        <f>SUM(S28:S30)</f>
        <v>0</v>
      </c>
      <c r="T27" s="71">
        <f>SUM(T28:T30)</f>
        <v>0</v>
      </c>
      <c r="U27" s="72">
        <f>SUM(U28:U30)</f>
        <v>0</v>
      </c>
      <c r="V27" s="72">
        <f>SUM(V28:V30)</f>
        <v>0</v>
      </c>
      <c r="W27" s="8" t="e">
        <f t="shared" si="3"/>
        <v>#DIV/0!</v>
      </c>
      <c r="X27" s="80">
        <f>SUM(X28:X30)</f>
        <v>0</v>
      </c>
    </row>
    <row r="28" spans="1:24" ht="9.75" customHeight="1">
      <c r="A28" s="57" t="s">
        <v>41</v>
      </c>
      <c r="B28" s="58" t="s">
        <v>34</v>
      </c>
      <c r="C28" s="58" t="s">
        <v>84</v>
      </c>
      <c r="D28" s="57" t="s">
        <v>2</v>
      </c>
      <c r="E28" s="73">
        <f aca="true" t="shared" si="8" ref="E28:G31">SUM(J28,O28)</f>
        <v>215</v>
      </c>
      <c r="F28" s="74">
        <f t="shared" si="8"/>
        <v>239.928</v>
      </c>
      <c r="G28" s="74">
        <f t="shared" si="8"/>
        <v>234.289</v>
      </c>
      <c r="H28" s="59">
        <f t="shared" si="0"/>
        <v>97.6497115801407</v>
      </c>
      <c r="I28" s="81">
        <f>SUM(N28,S28)</f>
        <v>289.09</v>
      </c>
      <c r="J28" s="108">
        <v>215</v>
      </c>
      <c r="K28" s="109">
        <v>239.928</v>
      </c>
      <c r="L28" s="74">
        <v>234.289</v>
      </c>
      <c r="M28" s="59">
        <f t="shared" si="1"/>
        <v>97.6497115801407</v>
      </c>
      <c r="N28" s="74">
        <v>289.09</v>
      </c>
      <c r="O28" s="73"/>
      <c r="P28" s="74"/>
      <c r="Q28" s="74"/>
      <c r="R28" s="59" t="e">
        <f t="shared" si="2"/>
        <v>#DIV/0!</v>
      </c>
      <c r="S28" s="74"/>
      <c r="T28" s="73"/>
      <c r="U28" s="74"/>
      <c r="V28" s="74"/>
      <c r="W28" s="59" t="e">
        <f t="shared" si="3"/>
        <v>#DIV/0!</v>
      </c>
      <c r="X28" s="81"/>
    </row>
    <row r="29" spans="1:24" ht="9.75" customHeight="1">
      <c r="A29" s="57" t="s">
        <v>42</v>
      </c>
      <c r="B29" s="58"/>
      <c r="C29" s="58" t="s">
        <v>85</v>
      </c>
      <c r="D29" s="57" t="s">
        <v>2</v>
      </c>
      <c r="E29" s="73">
        <f t="shared" si="8"/>
        <v>56.528</v>
      </c>
      <c r="F29" s="74">
        <f t="shared" si="8"/>
        <v>56.528</v>
      </c>
      <c r="G29" s="74">
        <f t="shared" si="8"/>
        <v>55.026</v>
      </c>
      <c r="H29" s="59">
        <f t="shared" si="0"/>
        <v>97.34290970846307</v>
      </c>
      <c r="I29" s="81">
        <f>SUM(N29,S29)</f>
        <v>39.358</v>
      </c>
      <c r="J29" s="108">
        <v>56.528</v>
      </c>
      <c r="K29" s="109">
        <v>56.528</v>
      </c>
      <c r="L29" s="74">
        <v>55.026</v>
      </c>
      <c r="M29" s="59">
        <f t="shared" si="1"/>
        <v>97.34290970846307</v>
      </c>
      <c r="N29" s="74">
        <v>39.358</v>
      </c>
      <c r="O29" s="73"/>
      <c r="P29" s="74"/>
      <c r="Q29" s="74"/>
      <c r="R29" s="59" t="e">
        <f t="shared" si="2"/>
        <v>#DIV/0!</v>
      </c>
      <c r="S29" s="74"/>
      <c r="T29" s="73"/>
      <c r="U29" s="74"/>
      <c r="V29" s="74"/>
      <c r="W29" s="59" t="e">
        <f t="shared" si="3"/>
        <v>#DIV/0!</v>
      </c>
      <c r="X29" s="81"/>
    </row>
    <row r="30" spans="1:24" ht="9.75" customHeight="1">
      <c r="A30" s="60" t="s">
        <v>43</v>
      </c>
      <c r="B30" s="61"/>
      <c r="C30" s="61" t="s">
        <v>55</v>
      </c>
      <c r="D30" s="60" t="s">
        <v>2</v>
      </c>
      <c r="E30" s="75">
        <f t="shared" si="8"/>
        <v>40</v>
      </c>
      <c r="F30" s="76">
        <f t="shared" si="8"/>
        <v>37.429</v>
      </c>
      <c r="G30" s="76">
        <f t="shared" si="8"/>
        <v>17.76</v>
      </c>
      <c r="H30" s="62">
        <f t="shared" si="0"/>
        <v>47.44983836062946</v>
      </c>
      <c r="I30" s="82">
        <f>SUM(N30,S30)</f>
        <v>13.684</v>
      </c>
      <c r="J30" s="118">
        <v>40</v>
      </c>
      <c r="K30" s="119">
        <v>37.429</v>
      </c>
      <c r="L30" s="76">
        <v>17.76</v>
      </c>
      <c r="M30" s="62">
        <f t="shared" si="1"/>
        <v>47.44983836062946</v>
      </c>
      <c r="N30" s="76">
        <v>13.684</v>
      </c>
      <c r="O30" s="75"/>
      <c r="P30" s="76"/>
      <c r="Q30" s="76"/>
      <c r="R30" s="62" t="e">
        <f t="shared" si="2"/>
        <v>#DIV/0!</v>
      </c>
      <c r="S30" s="76"/>
      <c r="T30" s="75"/>
      <c r="U30" s="76"/>
      <c r="V30" s="76"/>
      <c r="W30" s="62" t="e">
        <f t="shared" si="3"/>
        <v>#DIV/0!</v>
      </c>
      <c r="X30" s="82"/>
    </row>
    <row r="31" spans="1:24" s="9" customFormat="1" ht="9.75" customHeight="1">
      <c r="A31" s="11" t="s">
        <v>16</v>
      </c>
      <c r="B31" s="12" t="s">
        <v>56</v>
      </c>
      <c r="C31" s="12"/>
      <c r="D31" s="11" t="s">
        <v>2</v>
      </c>
      <c r="E31" s="65">
        <f t="shared" si="8"/>
        <v>1</v>
      </c>
      <c r="F31" s="66">
        <f t="shared" si="8"/>
        <v>1</v>
      </c>
      <c r="G31" s="66">
        <f t="shared" si="8"/>
        <v>0</v>
      </c>
      <c r="H31" s="16">
        <f t="shared" si="0"/>
        <v>0</v>
      </c>
      <c r="I31" s="77">
        <f>SUM(N31,S31)</f>
        <v>2.993</v>
      </c>
      <c r="J31" s="112">
        <v>1</v>
      </c>
      <c r="K31" s="113">
        <v>1</v>
      </c>
      <c r="L31" s="66"/>
      <c r="M31" s="16">
        <f t="shared" si="1"/>
        <v>0</v>
      </c>
      <c r="N31" s="66">
        <v>2.683</v>
      </c>
      <c r="O31" s="65"/>
      <c r="P31" s="66"/>
      <c r="Q31" s="66"/>
      <c r="R31" s="16" t="e">
        <f t="shared" si="2"/>
        <v>#DIV/0!</v>
      </c>
      <c r="S31" s="66">
        <v>0.31</v>
      </c>
      <c r="T31" s="65"/>
      <c r="U31" s="66"/>
      <c r="V31" s="66"/>
      <c r="W31" s="16" t="e">
        <f t="shared" si="3"/>
        <v>#DIV/0!</v>
      </c>
      <c r="X31" s="77"/>
    </row>
    <row r="32" spans="1:24" s="9" customFormat="1" ht="9.75" customHeight="1">
      <c r="A32" s="15" t="s">
        <v>17</v>
      </c>
      <c r="B32" s="26" t="s">
        <v>57</v>
      </c>
      <c r="C32" s="26"/>
      <c r="D32" s="15" t="s">
        <v>2</v>
      </c>
      <c r="E32" s="71">
        <f>SUM(E33:E35)</f>
        <v>335</v>
      </c>
      <c r="F32" s="72">
        <f>SUM(F33:F35)</f>
        <v>354.246</v>
      </c>
      <c r="G32" s="72">
        <f>SUM(G33:G35)</f>
        <v>340.817</v>
      </c>
      <c r="H32" s="8">
        <f t="shared" si="0"/>
        <v>96.2091315074835</v>
      </c>
      <c r="I32" s="80">
        <f>SUM(I33:I35)</f>
        <v>345.115</v>
      </c>
      <c r="J32" s="114">
        <f>SUM(J33:J35)</f>
        <v>325</v>
      </c>
      <c r="K32" s="115">
        <f>SUM(K33:K35)</f>
        <v>336.02</v>
      </c>
      <c r="L32" s="72">
        <f>SUM(L33:L35)</f>
        <v>322.591</v>
      </c>
      <c r="M32" s="8">
        <f t="shared" si="1"/>
        <v>96.0035116957324</v>
      </c>
      <c r="N32" s="72">
        <f>SUM(N33:N35)</f>
        <v>333.57</v>
      </c>
      <c r="O32" s="71">
        <f>SUM(O33:O35)</f>
        <v>10</v>
      </c>
      <c r="P32" s="72">
        <f>SUM(P33:P35)</f>
        <v>18.226</v>
      </c>
      <c r="Q32" s="72">
        <f>SUM(Q33:Q35)</f>
        <v>18.226</v>
      </c>
      <c r="R32" s="8">
        <f t="shared" si="2"/>
        <v>100</v>
      </c>
      <c r="S32" s="72">
        <f>SUM(S33:S35)</f>
        <v>11.545</v>
      </c>
      <c r="T32" s="71">
        <f>SUM(T33:T35)</f>
        <v>0</v>
      </c>
      <c r="U32" s="72">
        <f>SUM(U33:U35)</f>
        <v>0</v>
      </c>
      <c r="V32" s="72">
        <f>SUM(V33:V35)</f>
        <v>0</v>
      </c>
      <c r="W32" s="8" t="e">
        <f t="shared" si="3"/>
        <v>#DIV/0!</v>
      </c>
      <c r="X32" s="80">
        <f>SUM(X33:X35)</f>
        <v>0</v>
      </c>
    </row>
    <row r="33" spans="1:24" ht="9.75" customHeight="1">
      <c r="A33" s="57" t="s">
        <v>52</v>
      </c>
      <c r="B33" s="58" t="s">
        <v>34</v>
      </c>
      <c r="C33" s="58" t="s">
        <v>78</v>
      </c>
      <c r="D33" s="57" t="s">
        <v>2</v>
      </c>
      <c r="E33" s="73">
        <f aca="true" t="shared" si="9" ref="E33:G39">SUM(J33,O33)</f>
        <v>55.5</v>
      </c>
      <c r="F33" s="74">
        <f t="shared" si="9"/>
        <v>55.5</v>
      </c>
      <c r="G33" s="74">
        <f t="shared" si="9"/>
        <v>42.072</v>
      </c>
      <c r="H33" s="59">
        <f t="shared" si="0"/>
        <v>75.80540540540541</v>
      </c>
      <c r="I33" s="81">
        <f aca="true" t="shared" si="10" ref="I33:I39">SUM(N33,S33)</f>
        <v>37.831</v>
      </c>
      <c r="J33" s="108">
        <v>55.5</v>
      </c>
      <c r="K33" s="109">
        <v>55.5</v>
      </c>
      <c r="L33" s="74">
        <v>42.072</v>
      </c>
      <c r="M33" s="59">
        <f t="shared" si="1"/>
        <v>75.80540540540541</v>
      </c>
      <c r="N33" s="74">
        <v>37.831</v>
      </c>
      <c r="O33" s="73"/>
      <c r="P33" s="74"/>
      <c r="Q33" s="74"/>
      <c r="R33" s="59" t="e">
        <f t="shared" si="2"/>
        <v>#DIV/0!</v>
      </c>
      <c r="S33" s="74"/>
      <c r="T33" s="73"/>
      <c r="U33" s="74"/>
      <c r="V33" s="74"/>
      <c r="W33" s="59" t="e">
        <f t="shared" si="3"/>
        <v>#DIV/0!</v>
      </c>
      <c r="X33" s="81"/>
    </row>
    <row r="34" spans="1:24" ht="9.75" customHeight="1">
      <c r="A34" s="57" t="s">
        <v>53</v>
      </c>
      <c r="B34" s="58"/>
      <c r="C34" s="58" t="s">
        <v>48</v>
      </c>
      <c r="D34" s="57" t="s">
        <v>2</v>
      </c>
      <c r="E34" s="73">
        <f t="shared" si="9"/>
        <v>0</v>
      </c>
      <c r="F34" s="74">
        <f t="shared" si="9"/>
        <v>0</v>
      </c>
      <c r="G34" s="74">
        <f t="shared" si="9"/>
        <v>0</v>
      </c>
      <c r="H34" s="59" t="e">
        <f t="shared" si="0"/>
        <v>#DIV/0!</v>
      </c>
      <c r="I34" s="81">
        <f t="shared" si="10"/>
        <v>0</v>
      </c>
      <c r="J34" s="108"/>
      <c r="K34" s="109"/>
      <c r="L34" s="74"/>
      <c r="M34" s="59" t="e">
        <f t="shared" si="1"/>
        <v>#DIV/0!</v>
      </c>
      <c r="N34" s="74"/>
      <c r="O34" s="73"/>
      <c r="P34" s="74"/>
      <c r="Q34" s="74"/>
      <c r="R34" s="59" t="e">
        <f t="shared" si="2"/>
        <v>#DIV/0!</v>
      </c>
      <c r="S34" s="74"/>
      <c r="T34" s="73"/>
      <c r="U34" s="74"/>
      <c r="V34" s="74"/>
      <c r="W34" s="59" t="e">
        <f t="shared" si="3"/>
        <v>#DIV/0!</v>
      </c>
      <c r="X34" s="81"/>
    </row>
    <row r="35" spans="1:24" ht="9.75" customHeight="1">
      <c r="A35" s="60" t="s">
        <v>54</v>
      </c>
      <c r="B35" s="61"/>
      <c r="C35" s="61" t="s">
        <v>39</v>
      </c>
      <c r="D35" s="60" t="s">
        <v>2</v>
      </c>
      <c r="E35" s="75">
        <f t="shared" si="9"/>
        <v>279.5</v>
      </c>
      <c r="F35" s="76">
        <f t="shared" si="9"/>
        <v>298.746</v>
      </c>
      <c r="G35" s="76">
        <f t="shared" si="9"/>
        <v>298.745</v>
      </c>
      <c r="H35" s="62">
        <f t="shared" si="0"/>
        <v>99.99966526748476</v>
      </c>
      <c r="I35" s="82">
        <f t="shared" si="10"/>
        <v>307.284</v>
      </c>
      <c r="J35" s="118">
        <v>269.5</v>
      </c>
      <c r="K35" s="119">
        <v>280.52</v>
      </c>
      <c r="L35" s="76">
        <v>280.519</v>
      </c>
      <c r="M35" s="62">
        <f t="shared" si="1"/>
        <v>99.99964351917868</v>
      </c>
      <c r="N35" s="76">
        <v>295.739</v>
      </c>
      <c r="O35" s="75">
        <v>10</v>
      </c>
      <c r="P35" s="76">
        <v>18.226</v>
      </c>
      <c r="Q35" s="76">
        <v>18.226</v>
      </c>
      <c r="R35" s="62">
        <f t="shared" si="2"/>
        <v>100</v>
      </c>
      <c r="S35" s="76">
        <v>11.545</v>
      </c>
      <c r="T35" s="75"/>
      <c r="U35" s="76"/>
      <c r="V35" s="76"/>
      <c r="W35" s="62" t="e">
        <f t="shared" si="3"/>
        <v>#DIV/0!</v>
      </c>
      <c r="X35" s="82"/>
    </row>
    <row r="36" spans="1:24" s="9" customFormat="1" ht="9.75" customHeight="1">
      <c r="A36" s="11" t="s">
        <v>18</v>
      </c>
      <c r="B36" s="12" t="s">
        <v>58</v>
      </c>
      <c r="C36" s="12"/>
      <c r="D36" s="11" t="s">
        <v>2</v>
      </c>
      <c r="E36" s="65">
        <f t="shared" si="9"/>
        <v>3825</v>
      </c>
      <c r="F36" s="66">
        <f t="shared" si="9"/>
        <v>4030.874</v>
      </c>
      <c r="G36" s="66">
        <f t="shared" si="9"/>
        <v>4030.874</v>
      </c>
      <c r="H36" s="16">
        <f t="shared" si="0"/>
        <v>100</v>
      </c>
      <c r="I36" s="77">
        <f t="shared" si="10"/>
        <v>3530.7</v>
      </c>
      <c r="J36" s="120">
        <v>167</v>
      </c>
      <c r="K36" s="121">
        <v>181.874</v>
      </c>
      <c r="L36" s="66">
        <v>181.874</v>
      </c>
      <c r="M36" s="16">
        <f t="shared" si="1"/>
        <v>100</v>
      </c>
      <c r="N36" s="66">
        <v>166.7</v>
      </c>
      <c r="O36" s="65">
        <v>3658</v>
      </c>
      <c r="P36" s="66">
        <v>3849</v>
      </c>
      <c r="Q36" s="66">
        <v>3849</v>
      </c>
      <c r="R36" s="16">
        <f t="shared" si="2"/>
        <v>100</v>
      </c>
      <c r="S36" s="66">
        <v>3364</v>
      </c>
      <c r="T36" s="65"/>
      <c r="U36" s="66"/>
      <c r="V36" s="66"/>
      <c r="W36" s="16" t="e">
        <f t="shared" si="3"/>
        <v>#DIV/0!</v>
      </c>
      <c r="X36" s="77"/>
    </row>
    <row r="37" spans="1:24" s="9" customFormat="1" ht="9.75" customHeight="1">
      <c r="A37" s="11" t="s">
        <v>19</v>
      </c>
      <c r="B37" s="12" t="s">
        <v>59</v>
      </c>
      <c r="C37" s="12"/>
      <c r="D37" s="11" t="s">
        <v>2</v>
      </c>
      <c r="E37" s="65">
        <f t="shared" si="9"/>
        <v>1342.09</v>
      </c>
      <c r="F37" s="66">
        <f t="shared" si="9"/>
        <v>1372.314</v>
      </c>
      <c r="G37" s="66">
        <f t="shared" si="9"/>
        <v>1372.314</v>
      </c>
      <c r="H37" s="16">
        <f t="shared" si="0"/>
        <v>100</v>
      </c>
      <c r="I37" s="77">
        <f t="shared" si="10"/>
        <v>1233.4260000000002</v>
      </c>
      <c r="J37" s="112">
        <v>61.79</v>
      </c>
      <c r="K37" s="113">
        <v>63.655</v>
      </c>
      <c r="L37" s="66">
        <v>63.655</v>
      </c>
      <c r="M37" s="16">
        <f t="shared" si="1"/>
        <v>100</v>
      </c>
      <c r="N37" s="66">
        <v>57.429</v>
      </c>
      <c r="O37" s="65">
        <v>1280.3</v>
      </c>
      <c r="P37" s="66">
        <v>1308.659</v>
      </c>
      <c r="Q37" s="66">
        <v>1308.659</v>
      </c>
      <c r="R37" s="16">
        <f t="shared" si="2"/>
        <v>100</v>
      </c>
      <c r="S37" s="66">
        <v>1175.997</v>
      </c>
      <c r="T37" s="65"/>
      <c r="U37" s="66"/>
      <c r="V37" s="66"/>
      <c r="W37" s="16" t="e">
        <f t="shared" si="3"/>
        <v>#DIV/0!</v>
      </c>
      <c r="X37" s="77"/>
    </row>
    <row r="38" spans="1:24" s="9" customFormat="1" ht="9.75" customHeight="1">
      <c r="A38" s="11" t="s">
        <v>20</v>
      </c>
      <c r="B38" s="12" t="s">
        <v>83</v>
      </c>
      <c r="C38" s="12"/>
      <c r="D38" s="11" t="s">
        <v>2</v>
      </c>
      <c r="E38" s="65">
        <f t="shared" si="9"/>
        <v>78.88</v>
      </c>
      <c r="F38" s="66">
        <f t="shared" si="9"/>
        <v>103.435</v>
      </c>
      <c r="G38" s="66">
        <f t="shared" si="9"/>
        <v>103.417</v>
      </c>
      <c r="H38" s="16">
        <f t="shared" si="0"/>
        <v>99.9825977667134</v>
      </c>
      <c r="I38" s="77">
        <f t="shared" si="10"/>
        <v>98.559</v>
      </c>
      <c r="J38" s="112">
        <v>0.72</v>
      </c>
      <c r="K38" s="113">
        <v>3.655</v>
      </c>
      <c r="L38" s="66">
        <v>3.637</v>
      </c>
      <c r="M38" s="16">
        <f t="shared" si="1"/>
        <v>99.50752393980848</v>
      </c>
      <c r="N38" s="66">
        <v>3.334</v>
      </c>
      <c r="O38" s="65">
        <v>78.16</v>
      </c>
      <c r="P38" s="66">
        <v>99.78</v>
      </c>
      <c r="Q38" s="66">
        <v>99.78</v>
      </c>
      <c r="R38" s="16">
        <f t="shared" si="2"/>
        <v>100</v>
      </c>
      <c r="S38" s="66">
        <v>95.225</v>
      </c>
      <c r="T38" s="65"/>
      <c r="U38" s="66"/>
      <c r="V38" s="66"/>
      <c r="W38" s="16" t="e">
        <f t="shared" si="3"/>
        <v>#DIV/0!</v>
      </c>
      <c r="X38" s="77"/>
    </row>
    <row r="39" spans="1:24" s="9" customFormat="1" ht="9.75" customHeight="1">
      <c r="A39" s="11" t="s">
        <v>21</v>
      </c>
      <c r="B39" s="12" t="s">
        <v>60</v>
      </c>
      <c r="C39" s="12"/>
      <c r="D39" s="11" t="s">
        <v>2</v>
      </c>
      <c r="E39" s="65">
        <f t="shared" si="9"/>
        <v>0</v>
      </c>
      <c r="F39" s="66">
        <f t="shared" si="9"/>
        <v>0</v>
      </c>
      <c r="G39" s="66">
        <f t="shared" si="9"/>
        <v>0</v>
      </c>
      <c r="H39" s="16" t="e">
        <f t="shared" si="0"/>
        <v>#DIV/0!</v>
      </c>
      <c r="I39" s="77">
        <f t="shared" si="10"/>
        <v>0</v>
      </c>
      <c r="J39" s="112"/>
      <c r="K39" s="113"/>
      <c r="L39" s="66"/>
      <c r="M39" s="16" t="e">
        <f t="shared" si="1"/>
        <v>#DIV/0!</v>
      </c>
      <c r="N39" s="66"/>
      <c r="O39" s="65"/>
      <c r="P39" s="66"/>
      <c r="Q39" s="66"/>
      <c r="R39" s="16" t="e">
        <f t="shared" si="2"/>
        <v>#DIV/0!</v>
      </c>
      <c r="S39" s="66"/>
      <c r="T39" s="65"/>
      <c r="U39" s="66"/>
      <c r="V39" s="66"/>
      <c r="W39" s="16" t="e">
        <f t="shared" si="3"/>
        <v>#DIV/0!</v>
      </c>
      <c r="X39" s="77"/>
    </row>
    <row r="40" spans="1:24" s="9" customFormat="1" ht="9.75" customHeight="1">
      <c r="A40" s="15" t="s">
        <v>22</v>
      </c>
      <c r="B40" s="26" t="s">
        <v>61</v>
      </c>
      <c r="C40" s="26"/>
      <c r="D40" s="15" t="s">
        <v>2</v>
      </c>
      <c r="E40" s="71">
        <f>SUM(E41:E42)</f>
        <v>73.57</v>
      </c>
      <c r="F40" s="72">
        <f>SUM(F41:F42)</f>
        <v>74.669</v>
      </c>
      <c r="G40" s="72">
        <f>SUM(G41:G42)</f>
        <v>69.245</v>
      </c>
      <c r="H40" s="8">
        <f t="shared" si="0"/>
        <v>92.73594128754907</v>
      </c>
      <c r="I40" s="80">
        <f>SUM(I41:I42)</f>
        <v>83.119</v>
      </c>
      <c r="J40" s="114">
        <f>SUM(J41:J42)</f>
        <v>58.2</v>
      </c>
      <c r="K40" s="115">
        <f>SUM(K41:K42)</f>
        <v>58.965</v>
      </c>
      <c r="L40" s="72">
        <f>SUM(L41:L42)</f>
        <v>53.541</v>
      </c>
      <c r="M40" s="8">
        <f t="shared" si="1"/>
        <v>90.80132281862122</v>
      </c>
      <c r="N40" s="72">
        <f>SUM(N41:N42)</f>
        <v>69.007</v>
      </c>
      <c r="O40" s="71">
        <f>SUM(O41:O42)</f>
        <v>15.37</v>
      </c>
      <c r="P40" s="72">
        <f>SUM(P41:P42)</f>
        <v>15.704</v>
      </c>
      <c r="Q40" s="72">
        <f>SUM(Q41:Q42)</f>
        <v>15.704</v>
      </c>
      <c r="R40" s="8">
        <f t="shared" si="2"/>
        <v>100</v>
      </c>
      <c r="S40" s="72">
        <f>SUM(S41:S42)</f>
        <v>14.112</v>
      </c>
      <c r="T40" s="71">
        <f>SUM(T41:T42)</f>
        <v>0</v>
      </c>
      <c r="U40" s="72">
        <f>SUM(U41:U42)</f>
        <v>0</v>
      </c>
      <c r="V40" s="72">
        <f>SUM(V41:V42)</f>
        <v>0</v>
      </c>
      <c r="W40" s="8" t="e">
        <f t="shared" si="3"/>
        <v>#DIV/0!</v>
      </c>
      <c r="X40" s="80">
        <f>SUM(X41:X42)</f>
        <v>0</v>
      </c>
    </row>
    <row r="41" spans="1:24" ht="9.75" customHeight="1">
      <c r="A41" s="57" t="s">
        <v>74</v>
      </c>
      <c r="B41" s="58" t="s">
        <v>34</v>
      </c>
      <c r="C41" s="58" t="s">
        <v>62</v>
      </c>
      <c r="D41" s="57" t="s">
        <v>2</v>
      </c>
      <c r="E41" s="73">
        <f aca="true" t="shared" si="11" ref="E41:G43">SUM(J41,O41)</f>
        <v>32.57</v>
      </c>
      <c r="F41" s="74">
        <f t="shared" si="11"/>
        <v>33.669</v>
      </c>
      <c r="G41" s="74">
        <f t="shared" si="11"/>
        <v>32.872</v>
      </c>
      <c r="H41" s="59">
        <f t="shared" si="0"/>
        <v>97.63283732810598</v>
      </c>
      <c r="I41" s="81">
        <f>SUM(N41,S41)</f>
        <v>31.206000000000003</v>
      </c>
      <c r="J41" s="108">
        <v>17.2</v>
      </c>
      <c r="K41" s="109">
        <v>17.965</v>
      </c>
      <c r="L41" s="74">
        <v>17.168</v>
      </c>
      <c r="M41" s="59">
        <f t="shared" si="1"/>
        <v>95.56359588087948</v>
      </c>
      <c r="N41" s="74">
        <v>17.094</v>
      </c>
      <c r="O41" s="73">
        <v>15.37</v>
      </c>
      <c r="P41" s="74">
        <v>15.704</v>
      </c>
      <c r="Q41" s="74">
        <v>15.704</v>
      </c>
      <c r="R41" s="59">
        <f t="shared" si="2"/>
        <v>100</v>
      </c>
      <c r="S41" s="74">
        <v>14.112</v>
      </c>
      <c r="T41" s="73"/>
      <c r="U41" s="74"/>
      <c r="V41" s="74"/>
      <c r="W41" s="59" t="e">
        <f t="shared" si="3"/>
        <v>#DIV/0!</v>
      </c>
      <c r="X41" s="81"/>
    </row>
    <row r="42" spans="1:24" ht="9.75" customHeight="1">
      <c r="A42" s="60" t="s">
        <v>75</v>
      </c>
      <c r="B42" s="61"/>
      <c r="C42" s="61" t="s">
        <v>39</v>
      </c>
      <c r="D42" s="60" t="s">
        <v>2</v>
      </c>
      <c r="E42" s="75">
        <f t="shared" si="11"/>
        <v>41</v>
      </c>
      <c r="F42" s="76">
        <f t="shared" si="11"/>
        <v>41</v>
      </c>
      <c r="G42" s="76">
        <f t="shared" si="11"/>
        <v>36.373</v>
      </c>
      <c r="H42" s="62">
        <f t="shared" si="0"/>
        <v>88.71463414634145</v>
      </c>
      <c r="I42" s="82">
        <f>SUM(N42,S42)</f>
        <v>51.913</v>
      </c>
      <c r="J42" s="116">
        <v>41</v>
      </c>
      <c r="K42" s="117">
        <v>41</v>
      </c>
      <c r="L42" s="76">
        <v>36.373</v>
      </c>
      <c r="M42" s="62">
        <f t="shared" si="1"/>
        <v>88.71463414634145</v>
      </c>
      <c r="N42" s="76">
        <v>51.913</v>
      </c>
      <c r="O42" s="75"/>
      <c r="P42" s="76"/>
      <c r="Q42" s="76"/>
      <c r="R42" s="62" t="e">
        <f t="shared" si="2"/>
        <v>#DIV/0!</v>
      </c>
      <c r="S42" s="76"/>
      <c r="T42" s="75"/>
      <c r="U42" s="76"/>
      <c r="V42" s="76"/>
      <c r="W42" s="62" t="e">
        <f t="shared" si="3"/>
        <v>#DIV/0!</v>
      </c>
      <c r="X42" s="82"/>
    </row>
    <row r="43" spans="1:24" s="9" customFormat="1" ht="9.75" customHeight="1">
      <c r="A43" s="11" t="s">
        <v>23</v>
      </c>
      <c r="B43" s="12" t="s">
        <v>63</v>
      </c>
      <c r="C43" s="12"/>
      <c r="D43" s="11" t="s">
        <v>2</v>
      </c>
      <c r="E43" s="65">
        <f t="shared" si="11"/>
        <v>157.274</v>
      </c>
      <c r="F43" s="66">
        <f t="shared" si="11"/>
        <v>160.474</v>
      </c>
      <c r="G43" s="66">
        <f t="shared" si="11"/>
        <v>160.394</v>
      </c>
      <c r="H43" s="16">
        <f t="shared" si="0"/>
        <v>99.95014768747586</v>
      </c>
      <c r="I43" s="77">
        <f>SUM(N43,S43)</f>
        <v>212.98</v>
      </c>
      <c r="J43" s="112">
        <v>157.274</v>
      </c>
      <c r="K43" s="113">
        <v>160.474</v>
      </c>
      <c r="L43" s="66">
        <v>160.394</v>
      </c>
      <c r="M43" s="16">
        <f t="shared" si="1"/>
        <v>99.95014768747586</v>
      </c>
      <c r="N43" s="66">
        <v>212.98</v>
      </c>
      <c r="O43" s="65"/>
      <c r="P43" s="66"/>
      <c r="Q43" s="66"/>
      <c r="R43" s="16" t="e">
        <f t="shared" si="2"/>
        <v>#DIV/0!</v>
      </c>
      <c r="S43" s="66"/>
      <c r="T43" s="65"/>
      <c r="U43" s="66"/>
      <c r="V43" s="66"/>
      <c r="W43" s="16" t="e">
        <f t="shared" si="3"/>
        <v>#DIV/0!</v>
      </c>
      <c r="X43" s="77"/>
    </row>
    <row r="44" spans="1:24" s="9" customFormat="1" ht="9.75" customHeight="1">
      <c r="A44" s="11" t="s">
        <v>24</v>
      </c>
      <c r="B44" s="12" t="s">
        <v>28</v>
      </c>
      <c r="C44" s="12"/>
      <c r="D44" s="11" t="s">
        <v>2</v>
      </c>
      <c r="E44" s="65">
        <f>SUM(E6-E12)</f>
        <v>1.8189894035458565E-12</v>
      </c>
      <c r="F44" s="66">
        <f>SUM(F6-F12)</f>
        <v>1.8189894035458565E-12</v>
      </c>
      <c r="G44" s="66">
        <f>SUM(G6-G12)</f>
        <v>90.2400000000016</v>
      </c>
      <c r="H44" s="16">
        <f t="shared" si="0"/>
        <v>4960996464525400</v>
      </c>
      <c r="I44" s="77">
        <f>SUM(I6-I12)</f>
        <v>15.173000000000684</v>
      </c>
      <c r="J44" s="106">
        <f>SUM(J6-J12)</f>
        <v>4.547473508864641E-13</v>
      </c>
      <c r="K44" s="107">
        <f>SUM(K6-K12)</f>
        <v>-9.094947017729282E-13</v>
      </c>
      <c r="L44" s="66">
        <f>SUM(L6-L12)</f>
        <v>90.24000000000069</v>
      </c>
      <c r="M44" s="16">
        <f t="shared" si="1"/>
        <v>-9921992929050700</v>
      </c>
      <c r="N44" s="66">
        <f>SUM(N6-N12)</f>
        <v>15.172999999999774</v>
      </c>
      <c r="O44" s="65">
        <f>SUM(O6-O12)</f>
        <v>9.094947017729282E-13</v>
      </c>
      <c r="P44" s="66">
        <f>SUM(P6-P12)</f>
        <v>0</v>
      </c>
      <c r="Q44" s="66">
        <f>SUM(Q6-Q12)</f>
        <v>0</v>
      </c>
      <c r="R44" s="16" t="e">
        <f t="shared" si="2"/>
        <v>#DIV/0!</v>
      </c>
      <c r="S44" s="66">
        <f>SUM(S6-S12)</f>
        <v>0</v>
      </c>
      <c r="T44" s="65">
        <f>SUM(T6-T12)</f>
        <v>0</v>
      </c>
      <c r="U44" s="66">
        <f>SUM(U6-U12)</f>
        <v>0</v>
      </c>
      <c r="V44" s="66">
        <f>SUM(V6-V12)</f>
        <v>0</v>
      </c>
      <c r="W44" s="16" t="e">
        <f t="shared" si="3"/>
        <v>#DIV/0!</v>
      </c>
      <c r="X44" s="77">
        <f>SUM(X6-X12)</f>
        <v>0</v>
      </c>
    </row>
    <row r="45" spans="1:24" s="31" customFormat="1" ht="9.75" customHeight="1">
      <c r="A45" s="27" t="s">
        <v>25</v>
      </c>
      <c r="B45" s="28" t="s">
        <v>29</v>
      </c>
      <c r="C45" s="28"/>
      <c r="D45" s="27" t="s">
        <v>30</v>
      </c>
      <c r="E45" s="29">
        <v>13506</v>
      </c>
      <c r="F45" s="30">
        <v>14996</v>
      </c>
      <c r="G45" s="30">
        <v>14996</v>
      </c>
      <c r="H45" s="30">
        <f t="shared" si="0"/>
        <v>100</v>
      </c>
      <c r="I45" s="30">
        <v>13159</v>
      </c>
      <c r="J45" s="9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6"/>
    </row>
    <row r="46" spans="1:24" s="31" customFormat="1" ht="9.75" customHeight="1">
      <c r="A46" s="32" t="s">
        <v>26</v>
      </c>
      <c r="B46" s="33" t="s">
        <v>77</v>
      </c>
      <c r="C46" s="33"/>
      <c r="D46" s="32" t="s">
        <v>31</v>
      </c>
      <c r="E46" s="34">
        <v>23.6</v>
      </c>
      <c r="F46" s="35">
        <v>22.4</v>
      </c>
      <c r="G46" s="35">
        <v>22.4</v>
      </c>
      <c r="H46" s="35">
        <f t="shared" si="0"/>
        <v>100</v>
      </c>
      <c r="I46" s="35">
        <v>22.36</v>
      </c>
      <c r="J46" s="96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6"/>
    </row>
    <row r="47" spans="1:24" s="31" customFormat="1" ht="9.75" customHeight="1">
      <c r="A47" s="36" t="s">
        <v>27</v>
      </c>
      <c r="B47" s="37" t="s">
        <v>32</v>
      </c>
      <c r="C47" s="37"/>
      <c r="D47" s="36" t="s">
        <v>31</v>
      </c>
      <c r="E47" s="38">
        <v>35</v>
      </c>
      <c r="F47" s="39">
        <v>35</v>
      </c>
      <c r="G47" s="39">
        <v>35</v>
      </c>
      <c r="H47" s="39">
        <f t="shared" si="0"/>
        <v>100</v>
      </c>
      <c r="I47" s="39">
        <v>34</v>
      </c>
      <c r="J47" s="9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8"/>
    </row>
  </sheetData>
  <mergeCells count="20">
    <mergeCell ref="A1:X1"/>
    <mergeCell ref="T4:T5"/>
    <mergeCell ref="U4:W4"/>
    <mergeCell ref="X4:X5"/>
    <mergeCell ref="T3:X3"/>
    <mergeCell ref="O4:O5"/>
    <mergeCell ref="P4:R4"/>
    <mergeCell ref="S4:S5"/>
    <mergeCell ref="O3:S3"/>
    <mergeCell ref="J3:N3"/>
    <mergeCell ref="J4:J5"/>
    <mergeCell ref="K4:M4"/>
    <mergeCell ref="N4:N5"/>
    <mergeCell ref="A3:A5"/>
    <mergeCell ref="B3:C5"/>
    <mergeCell ref="D3:D5"/>
    <mergeCell ref="E4:E5"/>
    <mergeCell ref="E3:I3"/>
    <mergeCell ref="F4:H4"/>
    <mergeCell ref="I4:I5"/>
  </mergeCells>
  <printOptions horizontalCentered="1" verticalCentered="1"/>
  <pageMargins left="0.5905511811023623" right="0.5905511811023623" top="0.7874015748031497" bottom="0.7874015748031497" header="0.5118110236220472" footer="0.5118110236220472"/>
  <pageSetup firstPageNumber="79" useFirstPageNumber="1" horizontalDpi="300" verticalDpi="300" orientation="landscape" paperSize="9" r:id="rId1"/>
  <headerFooter alignWithMargins="0">
    <oddHeader>&amp;C&amp;"Times New Roman,Tučné"&amp;8&amp;UFinanční a hmotné ukazatele příspěvkových organizací zřízených městem Prostějovem pro rok 2006</oddHeader>
    <oddFooter>&amp;C&amp;8Stránka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11111121">
    <tabColor indexed="14"/>
  </sheetPr>
  <dimension ref="A1:X47"/>
  <sheetViews>
    <sheetView zoomScale="120" zoomScaleNormal="120" workbookViewId="0" topLeftCell="B1">
      <selection activeCell="A1" sqref="A1:X1"/>
    </sheetView>
  </sheetViews>
  <sheetFormatPr defaultColWidth="10" defaultRowHeight="8.25"/>
  <cols>
    <col min="1" max="1" width="5.5" style="63" customWidth="1"/>
    <col min="2" max="2" width="6.5" style="53" customWidth="1"/>
    <col min="3" max="3" width="29.25" style="53" bestFit="1" customWidth="1"/>
    <col min="4" max="4" width="8.5" style="53" customWidth="1"/>
    <col min="5" max="7" width="11" style="53" customWidth="1"/>
    <col min="8" max="8" width="8.75" style="53" customWidth="1"/>
    <col min="9" max="12" width="11" style="53" customWidth="1"/>
    <col min="13" max="13" width="8.75" style="53" customWidth="1"/>
    <col min="14" max="17" width="11" style="53" customWidth="1"/>
    <col min="18" max="18" width="8.75" style="53" customWidth="1"/>
    <col min="19" max="22" width="11" style="53" customWidth="1"/>
    <col min="23" max="23" width="8.75" style="53" customWidth="1"/>
    <col min="24" max="24" width="11" style="53" customWidth="1"/>
    <col min="25" max="16384" width="6.5" style="53" customWidth="1"/>
  </cols>
  <sheetData>
    <row r="1" spans="1:24" s="1" customFormat="1" ht="15.75">
      <c r="A1" s="198" t="s">
        <v>104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3" spans="1:24" s="41" customFormat="1" ht="9.75" customHeight="1">
      <c r="A3" s="201" t="s">
        <v>94</v>
      </c>
      <c r="B3" s="204" t="s">
        <v>92</v>
      </c>
      <c r="C3" s="205"/>
      <c r="D3" s="201" t="s">
        <v>93</v>
      </c>
      <c r="E3" s="200" t="s">
        <v>79</v>
      </c>
      <c r="F3" s="200"/>
      <c r="G3" s="200"/>
      <c r="H3" s="200"/>
      <c r="I3" s="200"/>
      <c r="J3" s="200" t="s">
        <v>87</v>
      </c>
      <c r="K3" s="200"/>
      <c r="L3" s="200"/>
      <c r="M3" s="200"/>
      <c r="N3" s="200"/>
      <c r="O3" s="200" t="s">
        <v>88</v>
      </c>
      <c r="P3" s="200"/>
      <c r="Q3" s="200"/>
      <c r="R3" s="200"/>
      <c r="S3" s="200"/>
      <c r="T3" s="200" t="s">
        <v>86</v>
      </c>
      <c r="U3" s="200"/>
      <c r="V3" s="200"/>
      <c r="W3" s="200"/>
      <c r="X3" s="200"/>
    </row>
    <row r="4" spans="1:24" s="41" customFormat="1" ht="9.75" customHeight="1">
      <c r="A4" s="202"/>
      <c r="B4" s="206"/>
      <c r="C4" s="206"/>
      <c r="D4" s="202"/>
      <c r="E4" s="199" t="s">
        <v>91</v>
      </c>
      <c r="F4" s="200" t="s">
        <v>107</v>
      </c>
      <c r="G4" s="200"/>
      <c r="H4" s="200"/>
      <c r="I4" s="199" t="s">
        <v>108</v>
      </c>
      <c r="J4" s="199" t="s">
        <v>91</v>
      </c>
      <c r="K4" s="200" t="s">
        <v>107</v>
      </c>
      <c r="L4" s="200"/>
      <c r="M4" s="200"/>
      <c r="N4" s="199" t="s">
        <v>108</v>
      </c>
      <c r="O4" s="199" t="s">
        <v>91</v>
      </c>
      <c r="P4" s="200" t="s">
        <v>107</v>
      </c>
      <c r="Q4" s="200"/>
      <c r="R4" s="200"/>
      <c r="S4" s="199" t="s">
        <v>108</v>
      </c>
      <c r="T4" s="199" t="s">
        <v>91</v>
      </c>
      <c r="U4" s="200" t="s">
        <v>107</v>
      </c>
      <c r="V4" s="200"/>
      <c r="W4" s="200"/>
      <c r="X4" s="199" t="s">
        <v>108</v>
      </c>
    </row>
    <row r="5" spans="1:24" s="41" customFormat="1" ht="9.75" customHeight="1">
      <c r="A5" s="203"/>
      <c r="B5" s="207"/>
      <c r="C5" s="207"/>
      <c r="D5" s="203"/>
      <c r="E5" s="200"/>
      <c r="F5" s="40" t="s">
        <v>80</v>
      </c>
      <c r="G5" s="40" t="s">
        <v>81</v>
      </c>
      <c r="H5" s="40" t="s">
        <v>82</v>
      </c>
      <c r="I5" s="200"/>
      <c r="J5" s="200"/>
      <c r="K5" s="40" t="s">
        <v>80</v>
      </c>
      <c r="L5" s="40" t="s">
        <v>81</v>
      </c>
      <c r="M5" s="40" t="s">
        <v>82</v>
      </c>
      <c r="N5" s="200"/>
      <c r="O5" s="200"/>
      <c r="P5" s="40" t="s">
        <v>80</v>
      </c>
      <c r="Q5" s="40" t="s">
        <v>81</v>
      </c>
      <c r="R5" s="40" t="s">
        <v>82</v>
      </c>
      <c r="S5" s="200"/>
      <c r="T5" s="200"/>
      <c r="U5" s="40" t="s">
        <v>80</v>
      </c>
      <c r="V5" s="40" t="s">
        <v>81</v>
      </c>
      <c r="W5" s="40" t="s">
        <v>82</v>
      </c>
      <c r="X5" s="200"/>
    </row>
    <row r="6" spans="1:24" s="19" customFormat="1" ht="9.75" customHeight="1">
      <c r="A6" s="11" t="s">
        <v>0</v>
      </c>
      <c r="B6" s="12" t="s">
        <v>1</v>
      </c>
      <c r="C6" s="12"/>
      <c r="D6" s="11" t="s">
        <v>2</v>
      </c>
      <c r="E6" s="65">
        <f>SUM(E7,E10)</f>
        <v>3958.55</v>
      </c>
      <c r="F6" s="66">
        <f>SUM(F7,F10)</f>
        <v>4207.222</v>
      </c>
      <c r="G6" s="66">
        <f>SUM(G7,G10)</f>
        <v>4207.464999999999</v>
      </c>
      <c r="H6" s="16">
        <f aca="true" t="shared" si="0" ref="H6:H47">G6/F6*100</f>
        <v>100.00577578268985</v>
      </c>
      <c r="I6" s="77">
        <f>SUM(I7,I10)</f>
        <v>4883.388</v>
      </c>
      <c r="J6" s="106">
        <f>SUM(J7,J10)</f>
        <v>1032.85</v>
      </c>
      <c r="K6" s="66">
        <f>SUM(K7,K10)</f>
        <v>1133.6219999999998</v>
      </c>
      <c r="L6" s="66">
        <f>SUM(L7,L10)</f>
        <v>1133.865</v>
      </c>
      <c r="M6" s="16">
        <f aca="true" t="shared" si="1" ref="M6:M44">L6/K6*100</f>
        <v>100.02143571666748</v>
      </c>
      <c r="N6" s="77">
        <f>SUM(N7,N10)</f>
        <v>1337.568</v>
      </c>
      <c r="O6" s="65">
        <f>SUM(O7,O10)</f>
        <v>2925.7</v>
      </c>
      <c r="P6" s="66">
        <f>SUM(P7,P10)</f>
        <v>3073.6</v>
      </c>
      <c r="Q6" s="66">
        <f>SUM(Q7,Q10)</f>
        <v>3073.6</v>
      </c>
      <c r="R6" s="16">
        <f aca="true" t="shared" si="2" ref="R6:R44">Q6/P6*100</f>
        <v>100</v>
      </c>
      <c r="S6" s="66">
        <f>SUM(S7,S10)</f>
        <v>3545.82</v>
      </c>
      <c r="T6" s="65">
        <f>SUM(T7,T10)</f>
        <v>0</v>
      </c>
      <c r="U6" s="66">
        <f>SUM(U7,U10)</f>
        <v>0</v>
      </c>
      <c r="V6" s="66">
        <f>SUM(V7,V10)</f>
        <v>0</v>
      </c>
      <c r="W6" s="16" t="e">
        <f aca="true" t="shared" si="3" ref="W6:W44">V6/U6*100</f>
        <v>#DIV/0!</v>
      </c>
      <c r="X6" s="77">
        <f>SUM(X7,X10)</f>
        <v>0</v>
      </c>
    </row>
    <row r="7" spans="1:24" s="19" customFormat="1" ht="9.75" customHeight="1">
      <c r="A7" s="11" t="s">
        <v>3</v>
      </c>
      <c r="B7" s="12" t="s">
        <v>76</v>
      </c>
      <c r="C7" s="12"/>
      <c r="D7" s="11" t="s">
        <v>2</v>
      </c>
      <c r="E7" s="65">
        <f>SUM(E8,E9)</f>
        <v>195.3</v>
      </c>
      <c r="F7" s="66">
        <f>SUM(F8,F9)</f>
        <v>296.072</v>
      </c>
      <c r="G7" s="66">
        <f>SUM(G8,G9)</f>
        <v>296.315</v>
      </c>
      <c r="H7" s="16">
        <f t="shared" si="0"/>
        <v>100.08207463049527</v>
      </c>
      <c r="I7" s="77">
        <f>SUM(I8,I9)</f>
        <v>365.76800000000003</v>
      </c>
      <c r="J7" s="102">
        <f>SUM(J8,J9)</f>
        <v>195.3</v>
      </c>
      <c r="K7" s="66">
        <f>SUM(K8,K9)</f>
        <v>296.072</v>
      </c>
      <c r="L7" s="66">
        <f>SUM(L8,L9)</f>
        <v>296.315</v>
      </c>
      <c r="M7" s="16">
        <f t="shared" si="1"/>
        <v>100.08207463049527</v>
      </c>
      <c r="N7" s="77">
        <f>SUM(N8,N9)</f>
        <v>365.76800000000003</v>
      </c>
      <c r="O7" s="65">
        <f>SUM(O8,O9)</f>
        <v>0</v>
      </c>
      <c r="P7" s="66">
        <f>SUM(P8,P9)</f>
        <v>0</v>
      </c>
      <c r="Q7" s="66">
        <f>SUM(Q8,Q9)</f>
        <v>0</v>
      </c>
      <c r="R7" s="16" t="e">
        <f t="shared" si="2"/>
        <v>#DIV/0!</v>
      </c>
      <c r="S7" s="66">
        <f>SUM(S8,S9)</f>
        <v>0</v>
      </c>
      <c r="T7" s="65">
        <f>SUM(T8,T9)</f>
        <v>0</v>
      </c>
      <c r="U7" s="66">
        <f>SUM(U8,U9)</f>
        <v>0</v>
      </c>
      <c r="V7" s="66">
        <f>SUM(V8,V9)</f>
        <v>0</v>
      </c>
      <c r="W7" s="16" t="e">
        <f t="shared" si="3"/>
        <v>#DIV/0!</v>
      </c>
      <c r="X7" s="77">
        <f>SUM(X8,X9)</f>
        <v>0</v>
      </c>
    </row>
    <row r="8" spans="1:24" ht="9.75" customHeight="1">
      <c r="A8" s="50" t="s">
        <v>64</v>
      </c>
      <c r="B8" s="51" t="s">
        <v>5</v>
      </c>
      <c r="C8" s="51"/>
      <c r="D8" s="50" t="s">
        <v>2</v>
      </c>
      <c r="E8" s="67">
        <f aca="true" t="shared" si="4" ref="E8:G11">SUM(J8,O8)</f>
        <v>195</v>
      </c>
      <c r="F8" s="68">
        <f t="shared" si="4"/>
        <v>220</v>
      </c>
      <c r="G8" s="68">
        <f t="shared" si="4"/>
        <v>220.391</v>
      </c>
      <c r="H8" s="52">
        <f t="shared" si="0"/>
        <v>100.17772727272727</v>
      </c>
      <c r="I8" s="78">
        <f>SUM(N8,S8)</f>
        <v>236.504</v>
      </c>
      <c r="J8" s="122">
        <v>195</v>
      </c>
      <c r="K8" s="68">
        <v>220</v>
      </c>
      <c r="L8" s="68">
        <v>220.391</v>
      </c>
      <c r="M8" s="52">
        <f t="shared" si="1"/>
        <v>100.17772727272727</v>
      </c>
      <c r="N8" s="78">
        <v>236.504</v>
      </c>
      <c r="O8" s="67"/>
      <c r="P8" s="68"/>
      <c r="Q8" s="68"/>
      <c r="R8" s="52" t="e">
        <f t="shared" si="2"/>
        <v>#DIV/0!</v>
      </c>
      <c r="S8" s="68"/>
      <c r="T8" s="67"/>
      <c r="U8" s="68"/>
      <c r="V8" s="68"/>
      <c r="W8" s="52" t="e">
        <f t="shared" si="3"/>
        <v>#DIV/0!</v>
      </c>
      <c r="X8" s="78"/>
    </row>
    <row r="9" spans="1:24" ht="9.75" customHeight="1">
      <c r="A9" s="54" t="s">
        <v>65</v>
      </c>
      <c r="B9" s="55" t="s">
        <v>7</v>
      </c>
      <c r="C9" s="55"/>
      <c r="D9" s="54" t="s">
        <v>2</v>
      </c>
      <c r="E9" s="69">
        <f t="shared" si="4"/>
        <v>0.3</v>
      </c>
      <c r="F9" s="70">
        <f t="shared" si="4"/>
        <v>76.072</v>
      </c>
      <c r="G9" s="70">
        <f t="shared" si="4"/>
        <v>75.924</v>
      </c>
      <c r="H9" s="56">
        <f t="shared" si="0"/>
        <v>99.80544747081711</v>
      </c>
      <c r="I9" s="79">
        <f>SUM(N9,S9)</f>
        <v>129.264</v>
      </c>
      <c r="J9" s="108">
        <v>0.3</v>
      </c>
      <c r="K9" s="70">
        <v>76.072</v>
      </c>
      <c r="L9" s="70">
        <v>75.924</v>
      </c>
      <c r="M9" s="56">
        <f t="shared" si="1"/>
        <v>99.80544747081711</v>
      </c>
      <c r="N9" s="79">
        <v>129.264</v>
      </c>
      <c r="O9" s="69"/>
      <c r="P9" s="70"/>
      <c r="Q9" s="70"/>
      <c r="R9" s="56" t="e">
        <f t="shared" si="2"/>
        <v>#DIV/0!</v>
      </c>
      <c r="S9" s="70"/>
      <c r="T9" s="69"/>
      <c r="U9" s="70"/>
      <c r="V9" s="70"/>
      <c r="W9" s="56" t="e">
        <f t="shared" si="3"/>
        <v>#DIV/0!</v>
      </c>
      <c r="X9" s="79"/>
    </row>
    <row r="10" spans="1:24" s="9" customFormat="1" ht="9.75" customHeight="1">
      <c r="A10" s="11" t="s">
        <v>4</v>
      </c>
      <c r="B10" s="18" t="s">
        <v>9</v>
      </c>
      <c r="C10" s="17"/>
      <c r="D10" s="11" t="s">
        <v>2</v>
      </c>
      <c r="E10" s="65">
        <f t="shared" si="4"/>
        <v>3763.25</v>
      </c>
      <c r="F10" s="66">
        <f t="shared" si="4"/>
        <v>3911.1499999999996</v>
      </c>
      <c r="G10" s="66">
        <f t="shared" si="4"/>
        <v>3911.1499999999996</v>
      </c>
      <c r="H10" s="16">
        <f t="shared" si="0"/>
        <v>100</v>
      </c>
      <c r="I10" s="77">
        <f>SUM(N10,S10)</f>
        <v>4517.62</v>
      </c>
      <c r="J10" s="110">
        <v>837.55</v>
      </c>
      <c r="K10" s="66">
        <v>837.55</v>
      </c>
      <c r="L10" s="66">
        <v>837.55</v>
      </c>
      <c r="M10" s="16">
        <f t="shared" si="1"/>
        <v>100</v>
      </c>
      <c r="N10" s="77">
        <v>971.8</v>
      </c>
      <c r="O10" s="65">
        <v>2925.7</v>
      </c>
      <c r="P10" s="66">
        <v>3073.6</v>
      </c>
      <c r="Q10" s="66">
        <v>3073.6</v>
      </c>
      <c r="R10" s="16">
        <f t="shared" si="2"/>
        <v>100</v>
      </c>
      <c r="S10" s="66">
        <v>3545.82</v>
      </c>
      <c r="T10" s="65"/>
      <c r="U10" s="66"/>
      <c r="V10" s="66"/>
      <c r="W10" s="16" t="e">
        <f t="shared" si="3"/>
        <v>#DIV/0!</v>
      </c>
      <c r="X10" s="77"/>
    </row>
    <row r="11" spans="1:24" s="9" customFormat="1" ht="9.75" customHeight="1">
      <c r="A11" s="11" t="s">
        <v>6</v>
      </c>
      <c r="B11" s="18" t="s">
        <v>11</v>
      </c>
      <c r="C11" s="17"/>
      <c r="D11" s="11" t="s">
        <v>2</v>
      </c>
      <c r="E11" s="65">
        <f t="shared" si="4"/>
        <v>0</v>
      </c>
      <c r="F11" s="66">
        <f t="shared" si="4"/>
        <v>0</v>
      </c>
      <c r="G11" s="66">
        <f t="shared" si="4"/>
        <v>0</v>
      </c>
      <c r="H11" s="16" t="e">
        <f t="shared" si="0"/>
        <v>#DIV/0!</v>
      </c>
      <c r="I11" s="77">
        <f>SUM(N11,S11)</f>
        <v>0</v>
      </c>
      <c r="J11" s="112"/>
      <c r="K11" s="66"/>
      <c r="L11" s="66"/>
      <c r="M11" s="16" t="e">
        <f t="shared" si="1"/>
        <v>#DIV/0!</v>
      </c>
      <c r="N11" s="77"/>
      <c r="O11" s="65"/>
      <c r="P11" s="66"/>
      <c r="Q11" s="66"/>
      <c r="R11" s="16" t="e">
        <f t="shared" si="2"/>
        <v>#DIV/0!</v>
      </c>
      <c r="S11" s="66"/>
      <c r="T11" s="65"/>
      <c r="U11" s="66"/>
      <c r="V11" s="66"/>
      <c r="W11" s="16" t="e">
        <f t="shared" si="3"/>
        <v>#DIV/0!</v>
      </c>
      <c r="X11" s="77"/>
    </row>
    <row r="12" spans="1:24" s="9" customFormat="1" ht="9.75" customHeight="1">
      <c r="A12" s="11" t="s">
        <v>8</v>
      </c>
      <c r="B12" s="18" t="s">
        <v>13</v>
      </c>
      <c r="C12" s="17"/>
      <c r="D12" s="11" t="s">
        <v>2</v>
      </c>
      <c r="E12" s="65">
        <f>SUM(E13,E17,E23,E27,E31,E32,E36,E37,E38,E39,E40,E43)</f>
        <v>3958.55</v>
      </c>
      <c r="F12" s="66">
        <f>SUM(F13,F17,F23,F27,F31,F32,F36,F37,F38,F39,F40,F43)</f>
        <v>2207.222</v>
      </c>
      <c r="G12" s="66">
        <f>SUM(G13,G17,G23,G27,G31,G32,G36,G37,G38,G39,G40,G43)</f>
        <v>4190.514999999999</v>
      </c>
      <c r="H12" s="16">
        <f t="shared" si="0"/>
        <v>189.85471330024797</v>
      </c>
      <c r="I12" s="77">
        <f>SUM(I13,I17,I23,I27,I31,I32,I36,I37,I38,I39,I40,I43)</f>
        <v>4844.8279999999995</v>
      </c>
      <c r="J12" s="106">
        <f>SUM(J13,J17,J23,J27,J31,J32,J36,J37,J38,J39,J40,J43)</f>
        <v>1032.85</v>
      </c>
      <c r="K12" s="66">
        <f>SUM(K13,K17,K23,K27,K31,K32,K36,K37,K38,K39,K40,K43)</f>
        <v>1133.6219999999998</v>
      </c>
      <c r="L12" s="66">
        <f>SUM(L13,L17,L23,L27,L31,L32,L36,L37,L38,L39,L40,L43)</f>
        <v>1116.915</v>
      </c>
      <c r="M12" s="16">
        <f t="shared" si="1"/>
        <v>98.52622831949274</v>
      </c>
      <c r="N12" s="77">
        <f>SUM(N13,N17,N23,N27,N31,N32,N36,N37,N38,N39,N40,N43)</f>
        <v>1299.008</v>
      </c>
      <c r="O12" s="65">
        <f>SUM(O13,O17,O23,O27,O31,O32,O36,O37,O38,O39,O40,O43)</f>
        <v>2925.7000000000003</v>
      </c>
      <c r="P12" s="66">
        <f>SUM(P13,P17,P23,P27,P31,P32,P36,P37,P38,P39,P40,P43)</f>
        <v>1073.6000000000001</v>
      </c>
      <c r="Q12" s="66">
        <f>SUM(Q13,Q17,Q23,Q27,Q31,Q32,Q36,Q37,Q38,Q39,Q40,Q43)</f>
        <v>3073.5999999999995</v>
      </c>
      <c r="R12" s="16">
        <f t="shared" si="2"/>
        <v>286.2891207153501</v>
      </c>
      <c r="S12" s="66">
        <f>SUM(S13,S17,S23,S27,S31,S32,S36,S37,S38,S39,S40,S43)</f>
        <v>3545.8199999999997</v>
      </c>
      <c r="T12" s="65">
        <f>SUM(T13,T17,T23,T27,T31,T32,T36,T37,T38,T39,T40,T43)</f>
        <v>0</v>
      </c>
      <c r="U12" s="66">
        <f>SUM(U13,U17,U23,U27,U31,U32,U36,U37,U38,U39,U40,U43)</f>
        <v>0</v>
      </c>
      <c r="V12" s="66">
        <f>SUM(V13,V17,V23,V27,V31,V32,V36,V37,V38,V39,V40,V43)</f>
        <v>0</v>
      </c>
      <c r="W12" s="16" t="e">
        <f t="shared" si="3"/>
        <v>#DIV/0!</v>
      </c>
      <c r="X12" s="77">
        <f>SUM(X13,X17,X23,X27,X31,X32,X36,X37,X38,X39,X40,X43)</f>
        <v>0</v>
      </c>
    </row>
    <row r="13" spans="1:24" s="9" customFormat="1" ht="9.75" customHeight="1">
      <c r="A13" s="15" t="s">
        <v>10</v>
      </c>
      <c r="B13" s="20" t="s">
        <v>33</v>
      </c>
      <c r="C13" s="25"/>
      <c r="D13" s="15" t="s">
        <v>2</v>
      </c>
      <c r="E13" s="71">
        <f>SUM(E14:E16)</f>
        <v>143.76</v>
      </c>
      <c r="F13" s="72">
        <f>SUM(F14:F16)</f>
        <v>195.314</v>
      </c>
      <c r="G13" s="72">
        <f>SUM(G14:G16)</f>
        <v>191.756</v>
      </c>
      <c r="H13" s="8">
        <f t="shared" si="0"/>
        <v>98.17831799051784</v>
      </c>
      <c r="I13" s="80">
        <f>SUM(I14:I16)</f>
        <v>277.881</v>
      </c>
      <c r="J13" s="114">
        <f>SUM(J14:J16)</f>
        <v>137.45</v>
      </c>
      <c r="K13" s="72">
        <f>SUM(K14:K16)</f>
        <v>192.208</v>
      </c>
      <c r="L13" s="72">
        <f>SUM(L14:L16)</f>
        <v>188.65</v>
      </c>
      <c r="M13" s="8">
        <f t="shared" si="1"/>
        <v>98.14888037958879</v>
      </c>
      <c r="N13" s="80">
        <f>SUM(N14:N16)</f>
        <v>260.397</v>
      </c>
      <c r="O13" s="71">
        <f>SUM(O14:O16)</f>
        <v>6.31</v>
      </c>
      <c r="P13" s="72">
        <f>SUM(P14:P16)</f>
        <v>3.106</v>
      </c>
      <c r="Q13" s="72">
        <f>SUM(Q14:Q16)</f>
        <v>3.106</v>
      </c>
      <c r="R13" s="8">
        <f t="shared" si="2"/>
        <v>100</v>
      </c>
      <c r="S13" s="72">
        <f>SUM(S14:S16)</f>
        <v>17.484</v>
      </c>
      <c r="T13" s="71">
        <f>SUM(T14:T16)</f>
        <v>0</v>
      </c>
      <c r="U13" s="72">
        <f>SUM(U14:U16)</f>
        <v>0</v>
      </c>
      <c r="V13" s="72">
        <f>SUM(V14:V16)</f>
        <v>0</v>
      </c>
      <c r="W13" s="8" t="e">
        <f t="shared" si="3"/>
        <v>#DIV/0!</v>
      </c>
      <c r="X13" s="80">
        <f>SUM(X14:X16)</f>
        <v>0</v>
      </c>
    </row>
    <row r="14" spans="1:24" ht="9.75" customHeight="1">
      <c r="A14" s="50" t="s">
        <v>66</v>
      </c>
      <c r="B14" s="51" t="s">
        <v>34</v>
      </c>
      <c r="C14" s="51" t="s">
        <v>35</v>
      </c>
      <c r="D14" s="50" t="s">
        <v>2</v>
      </c>
      <c r="E14" s="67">
        <f aca="true" t="shared" si="5" ref="E14:G16">SUM(J14,O14)</f>
        <v>7.5</v>
      </c>
      <c r="F14" s="68">
        <f t="shared" si="5"/>
        <v>15.8</v>
      </c>
      <c r="G14" s="68">
        <f t="shared" si="5"/>
        <v>15.8</v>
      </c>
      <c r="H14" s="52">
        <f t="shared" si="0"/>
        <v>100</v>
      </c>
      <c r="I14" s="78">
        <f>SUM(N14,S14)</f>
        <v>81.505</v>
      </c>
      <c r="J14" s="108">
        <v>7.5</v>
      </c>
      <c r="K14" s="68">
        <v>15.8</v>
      </c>
      <c r="L14" s="68">
        <v>15.8</v>
      </c>
      <c r="M14" s="52">
        <f t="shared" si="1"/>
        <v>100</v>
      </c>
      <c r="N14" s="78">
        <v>81.505</v>
      </c>
      <c r="O14" s="67"/>
      <c r="P14" s="68"/>
      <c r="Q14" s="68"/>
      <c r="R14" s="52" t="e">
        <f t="shared" si="2"/>
        <v>#DIV/0!</v>
      </c>
      <c r="S14" s="68"/>
      <c r="T14" s="67"/>
      <c r="U14" s="68"/>
      <c r="V14" s="68"/>
      <c r="W14" s="52" t="e">
        <f t="shared" si="3"/>
        <v>#DIV/0!</v>
      </c>
      <c r="X14" s="78"/>
    </row>
    <row r="15" spans="1:24" ht="9.75" customHeight="1">
      <c r="A15" s="57" t="s">
        <v>67</v>
      </c>
      <c r="B15" s="58"/>
      <c r="C15" s="58" t="s">
        <v>38</v>
      </c>
      <c r="D15" s="57" t="s">
        <v>2</v>
      </c>
      <c r="E15" s="73">
        <f t="shared" si="5"/>
        <v>20.4</v>
      </c>
      <c r="F15" s="74">
        <f t="shared" si="5"/>
        <v>68.839</v>
      </c>
      <c r="G15" s="74">
        <f t="shared" si="5"/>
        <v>68.825</v>
      </c>
      <c r="H15" s="59">
        <f t="shared" si="0"/>
        <v>99.97966269120703</v>
      </c>
      <c r="I15" s="81">
        <f>SUM(N15,S15)</f>
        <v>51.464</v>
      </c>
      <c r="J15" s="108">
        <v>20.4</v>
      </c>
      <c r="K15" s="74">
        <v>68.839</v>
      </c>
      <c r="L15" s="74">
        <v>68.825</v>
      </c>
      <c r="M15" s="59">
        <f t="shared" si="1"/>
        <v>99.97966269120703</v>
      </c>
      <c r="N15" s="81">
        <v>51.464</v>
      </c>
      <c r="O15" s="73"/>
      <c r="P15" s="74"/>
      <c r="Q15" s="74"/>
      <c r="R15" s="59" t="e">
        <f t="shared" si="2"/>
        <v>#DIV/0!</v>
      </c>
      <c r="S15" s="74"/>
      <c r="T15" s="73"/>
      <c r="U15" s="74"/>
      <c r="V15" s="74"/>
      <c r="W15" s="59" t="e">
        <f t="shared" si="3"/>
        <v>#DIV/0!</v>
      </c>
      <c r="X15" s="81"/>
    </row>
    <row r="16" spans="1:24" ht="9.75" customHeight="1">
      <c r="A16" s="60" t="s">
        <v>68</v>
      </c>
      <c r="B16" s="61"/>
      <c r="C16" s="61" t="s">
        <v>39</v>
      </c>
      <c r="D16" s="60" t="s">
        <v>2</v>
      </c>
      <c r="E16" s="75">
        <f t="shared" si="5"/>
        <v>115.86</v>
      </c>
      <c r="F16" s="76">
        <f t="shared" si="5"/>
        <v>110.675</v>
      </c>
      <c r="G16" s="76">
        <f t="shared" si="5"/>
        <v>107.131</v>
      </c>
      <c r="H16" s="62">
        <f t="shared" si="0"/>
        <v>96.79783148859273</v>
      </c>
      <c r="I16" s="82">
        <f>SUM(N16,S16)</f>
        <v>144.912</v>
      </c>
      <c r="J16" s="116">
        <v>109.55</v>
      </c>
      <c r="K16" s="76">
        <v>107.569</v>
      </c>
      <c r="L16" s="76">
        <v>104.025</v>
      </c>
      <c r="M16" s="62">
        <f t="shared" si="1"/>
        <v>96.70537050637266</v>
      </c>
      <c r="N16" s="82">
        <v>127.428</v>
      </c>
      <c r="O16" s="75">
        <v>6.31</v>
      </c>
      <c r="P16" s="76">
        <v>3.106</v>
      </c>
      <c r="Q16" s="76">
        <v>3.106</v>
      </c>
      <c r="R16" s="62">
        <f t="shared" si="2"/>
        <v>100</v>
      </c>
      <c r="S16" s="76">
        <v>17.484</v>
      </c>
      <c r="T16" s="75"/>
      <c r="U16" s="76"/>
      <c r="V16" s="76"/>
      <c r="W16" s="62" t="e">
        <f t="shared" si="3"/>
        <v>#DIV/0!</v>
      </c>
      <c r="X16" s="82"/>
    </row>
    <row r="17" spans="1:24" s="9" customFormat="1" ht="9.75" customHeight="1">
      <c r="A17" s="15" t="s">
        <v>12</v>
      </c>
      <c r="B17" s="26" t="s">
        <v>49</v>
      </c>
      <c r="C17" s="26"/>
      <c r="D17" s="15" t="s">
        <v>2</v>
      </c>
      <c r="E17" s="71">
        <f>SUM(E18:E22)</f>
        <v>368</v>
      </c>
      <c r="F17" s="72">
        <f>SUM(F18:F22)</f>
        <v>442.503</v>
      </c>
      <c r="G17" s="72">
        <f>SUM(G18:G22)</f>
        <v>441.676</v>
      </c>
      <c r="H17" s="8">
        <f t="shared" si="0"/>
        <v>99.81310861169302</v>
      </c>
      <c r="I17" s="80">
        <f>SUM(I18:I22)</f>
        <v>421.442</v>
      </c>
      <c r="J17" s="114">
        <f>SUM(J18:J22)</f>
        <v>368</v>
      </c>
      <c r="K17" s="72">
        <f>SUM(K18:K22)</f>
        <v>442.503</v>
      </c>
      <c r="L17" s="72">
        <f>SUM(L18:L22)</f>
        <v>441.676</v>
      </c>
      <c r="M17" s="8">
        <f t="shared" si="1"/>
        <v>99.81310861169302</v>
      </c>
      <c r="N17" s="80">
        <f>SUM(N18:N22)</f>
        <v>421.442</v>
      </c>
      <c r="O17" s="71">
        <f>SUM(O18:O22)</f>
        <v>0</v>
      </c>
      <c r="P17" s="72">
        <f>SUM(P18:P22)</f>
        <v>0</v>
      </c>
      <c r="Q17" s="72">
        <f>SUM(Q18:Q22)</f>
        <v>0</v>
      </c>
      <c r="R17" s="8" t="e">
        <f t="shared" si="2"/>
        <v>#DIV/0!</v>
      </c>
      <c r="S17" s="72">
        <f>SUM(S18:S22)</f>
        <v>0</v>
      </c>
      <c r="T17" s="71">
        <f>SUM(T18:T22)</f>
        <v>0</v>
      </c>
      <c r="U17" s="72">
        <f>SUM(U18:U22)</f>
        <v>0</v>
      </c>
      <c r="V17" s="72">
        <f>SUM(V18:V22)</f>
        <v>0</v>
      </c>
      <c r="W17" s="8" t="e">
        <f t="shared" si="3"/>
        <v>#DIV/0!</v>
      </c>
      <c r="X17" s="80">
        <f>SUM(X18:X22)</f>
        <v>0</v>
      </c>
    </row>
    <row r="18" spans="1:24" ht="9.75" customHeight="1">
      <c r="A18" s="57" t="s">
        <v>69</v>
      </c>
      <c r="B18" s="58" t="s">
        <v>34</v>
      </c>
      <c r="C18" s="58" t="s">
        <v>44</v>
      </c>
      <c r="D18" s="57" t="s">
        <v>2</v>
      </c>
      <c r="E18" s="73">
        <f aca="true" t="shared" si="6" ref="E18:G22">SUM(J18,O18)</f>
        <v>50</v>
      </c>
      <c r="F18" s="74">
        <f t="shared" si="6"/>
        <v>50</v>
      </c>
      <c r="G18" s="74">
        <f t="shared" si="6"/>
        <v>49.198</v>
      </c>
      <c r="H18" s="59">
        <f t="shared" si="0"/>
        <v>98.396</v>
      </c>
      <c r="I18" s="81">
        <f>SUM(N18,S18)</f>
        <v>53.363</v>
      </c>
      <c r="J18" s="108">
        <v>50</v>
      </c>
      <c r="K18" s="74">
        <v>50</v>
      </c>
      <c r="L18" s="74">
        <v>49.198</v>
      </c>
      <c r="M18" s="59">
        <f t="shared" si="1"/>
        <v>98.396</v>
      </c>
      <c r="N18" s="81">
        <v>53.363</v>
      </c>
      <c r="O18" s="73"/>
      <c r="P18" s="74"/>
      <c r="Q18" s="74"/>
      <c r="R18" s="59" t="e">
        <f t="shared" si="2"/>
        <v>#DIV/0!</v>
      </c>
      <c r="S18" s="74"/>
      <c r="T18" s="73"/>
      <c r="U18" s="74"/>
      <c r="V18" s="74"/>
      <c r="W18" s="59" t="e">
        <f t="shared" si="3"/>
        <v>#DIV/0!</v>
      </c>
      <c r="X18" s="81"/>
    </row>
    <row r="19" spans="1:24" ht="9.75" customHeight="1">
      <c r="A19" s="57" t="s">
        <v>70</v>
      </c>
      <c r="B19" s="58"/>
      <c r="C19" s="58" t="s">
        <v>45</v>
      </c>
      <c r="D19" s="57" t="s">
        <v>2</v>
      </c>
      <c r="E19" s="73">
        <f t="shared" si="6"/>
        <v>52</v>
      </c>
      <c r="F19" s="74">
        <f t="shared" si="6"/>
        <v>52</v>
      </c>
      <c r="G19" s="74">
        <f t="shared" si="6"/>
        <v>51.975</v>
      </c>
      <c r="H19" s="59">
        <f t="shared" si="0"/>
        <v>99.95192307692308</v>
      </c>
      <c r="I19" s="81">
        <f>SUM(N19,S19)</f>
        <v>56.907</v>
      </c>
      <c r="J19" s="108">
        <v>52</v>
      </c>
      <c r="K19" s="74">
        <v>52</v>
      </c>
      <c r="L19" s="74">
        <v>51.975</v>
      </c>
      <c r="M19" s="59">
        <f t="shared" si="1"/>
        <v>99.95192307692308</v>
      </c>
      <c r="N19" s="81">
        <v>56.907</v>
      </c>
      <c r="O19" s="73"/>
      <c r="P19" s="74"/>
      <c r="Q19" s="74"/>
      <c r="R19" s="59" t="e">
        <f t="shared" si="2"/>
        <v>#DIV/0!</v>
      </c>
      <c r="S19" s="74"/>
      <c r="T19" s="73"/>
      <c r="U19" s="74"/>
      <c r="V19" s="74"/>
      <c r="W19" s="59" t="e">
        <f t="shared" si="3"/>
        <v>#DIV/0!</v>
      </c>
      <c r="X19" s="81"/>
    </row>
    <row r="20" spans="1:24" ht="9.75" customHeight="1">
      <c r="A20" s="57" t="s">
        <v>71</v>
      </c>
      <c r="B20" s="58"/>
      <c r="C20" s="58" t="s">
        <v>46</v>
      </c>
      <c r="D20" s="57" t="s">
        <v>2</v>
      </c>
      <c r="E20" s="73">
        <f t="shared" si="6"/>
        <v>98</v>
      </c>
      <c r="F20" s="74">
        <f t="shared" si="6"/>
        <v>110.094</v>
      </c>
      <c r="G20" s="74">
        <f t="shared" si="6"/>
        <v>110.094</v>
      </c>
      <c r="H20" s="59">
        <f t="shared" si="0"/>
        <v>100</v>
      </c>
      <c r="I20" s="81">
        <f>SUM(N20,S20)</f>
        <v>133.845</v>
      </c>
      <c r="J20" s="108">
        <v>98</v>
      </c>
      <c r="K20" s="74">
        <v>110.094</v>
      </c>
      <c r="L20" s="74">
        <v>110.094</v>
      </c>
      <c r="M20" s="59">
        <f t="shared" si="1"/>
        <v>100</v>
      </c>
      <c r="N20" s="81">
        <v>133.845</v>
      </c>
      <c r="O20" s="73"/>
      <c r="P20" s="74"/>
      <c r="Q20" s="74"/>
      <c r="R20" s="59" t="e">
        <f t="shared" si="2"/>
        <v>#DIV/0!</v>
      </c>
      <c r="S20" s="74"/>
      <c r="T20" s="73"/>
      <c r="U20" s="74"/>
      <c r="V20" s="74"/>
      <c r="W20" s="59" t="e">
        <f t="shared" si="3"/>
        <v>#DIV/0!</v>
      </c>
      <c r="X20" s="81"/>
    </row>
    <row r="21" spans="1:24" ht="9.75" customHeight="1">
      <c r="A21" s="57" t="s">
        <v>72</v>
      </c>
      <c r="B21" s="58"/>
      <c r="C21" s="58" t="s">
        <v>47</v>
      </c>
      <c r="D21" s="57" t="s">
        <v>2</v>
      </c>
      <c r="E21" s="73">
        <f t="shared" si="6"/>
        <v>168</v>
      </c>
      <c r="F21" s="74">
        <f t="shared" si="6"/>
        <v>230.409</v>
      </c>
      <c r="G21" s="74">
        <f t="shared" si="6"/>
        <v>230.409</v>
      </c>
      <c r="H21" s="59">
        <f t="shared" si="0"/>
        <v>100</v>
      </c>
      <c r="I21" s="81">
        <f>SUM(N21,S21)</f>
        <v>177.327</v>
      </c>
      <c r="J21" s="108">
        <v>168</v>
      </c>
      <c r="K21" s="74">
        <v>230.409</v>
      </c>
      <c r="L21" s="74">
        <v>230.409</v>
      </c>
      <c r="M21" s="59">
        <f t="shared" si="1"/>
        <v>100</v>
      </c>
      <c r="N21" s="81">
        <v>177.327</v>
      </c>
      <c r="O21" s="73"/>
      <c r="P21" s="74"/>
      <c r="Q21" s="74"/>
      <c r="R21" s="59" t="e">
        <f t="shared" si="2"/>
        <v>#DIV/0!</v>
      </c>
      <c r="S21" s="74"/>
      <c r="T21" s="73"/>
      <c r="U21" s="74"/>
      <c r="V21" s="74"/>
      <c r="W21" s="59" t="e">
        <f t="shared" si="3"/>
        <v>#DIV/0!</v>
      </c>
      <c r="X21" s="81"/>
    </row>
    <row r="22" spans="1:24" ht="9.75" customHeight="1">
      <c r="A22" s="60" t="s">
        <v>73</v>
      </c>
      <c r="B22" s="61"/>
      <c r="C22" s="61" t="s">
        <v>39</v>
      </c>
      <c r="D22" s="60" t="s">
        <v>2</v>
      </c>
      <c r="E22" s="75">
        <f t="shared" si="6"/>
        <v>0</v>
      </c>
      <c r="F22" s="76">
        <f t="shared" si="6"/>
        <v>0</v>
      </c>
      <c r="G22" s="76">
        <f t="shared" si="6"/>
        <v>0</v>
      </c>
      <c r="H22" s="62" t="e">
        <f t="shared" si="0"/>
        <v>#DIV/0!</v>
      </c>
      <c r="I22" s="82">
        <f>SUM(N22,S22)</f>
        <v>0</v>
      </c>
      <c r="J22" s="118"/>
      <c r="K22" s="76"/>
      <c r="L22" s="76"/>
      <c r="M22" s="62" t="e">
        <f t="shared" si="1"/>
        <v>#DIV/0!</v>
      </c>
      <c r="N22" s="82"/>
      <c r="O22" s="75"/>
      <c r="P22" s="76"/>
      <c r="Q22" s="76"/>
      <c r="R22" s="62" t="e">
        <f t="shared" si="2"/>
        <v>#DIV/0!</v>
      </c>
      <c r="S22" s="76"/>
      <c r="T22" s="75"/>
      <c r="U22" s="76"/>
      <c r="V22" s="76"/>
      <c r="W22" s="62" t="e">
        <f t="shared" si="3"/>
        <v>#DIV/0!</v>
      </c>
      <c r="X22" s="82"/>
    </row>
    <row r="23" spans="1:24" s="9" customFormat="1" ht="9.75" customHeight="1">
      <c r="A23" s="15" t="s">
        <v>14</v>
      </c>
      <c r="B23" s="26" t="s">
        <v>50</v>
      </c>
      <c r="C23" s="26"/>
      <c r="D23" s="15" t="s">
        <v>2</v>
      </c>
      <c r="E23" s="71">
        <f>SUM(E24:E26)</f>
        <v>0</v>
      </c>
      <c r="F23" s="72">
        <f>SUM(F24:F26)</f>
        <v>0</v>
      </c>
      <c r="G23" s="72">
        <f>SUM(G24:G26)</f>
        <v>0</v>
      </c>
      <c r="H23" s="8" t="e">
        <f t="shared" si="0"/>
        <v>#DIV/0!</v>
      </c>
      <c r="I23" s="80">
        <f>SUM(I24:I26)</f>
        <v>0</v>
      </c>
      <c r="J23" s="114">
        <f>SUM(J24:J26)</f>
        <v>0</v>
      </c>
      <c r="K23" s="72">
        <f>SUM(K24:K26)</f>
        <v>0</v>
      </c>
      <c r="L23" s="72">
        <f>SUM(L24:L26)</f>
        <v>0</v>
      </c>
      <c r="M23" s="8" t="e">
        <f t="shared" si="1"/>
        <v>#DIV/0!</v>
      </c>
      <c r="N23" s="80">
        <f>SUM(N24:N26)</f>
        <v>0</v>
      </c>
      <c r="O23" s="71">
        <f>SUM(O24:O26)</f>
        <v>0</v>
      </c>
      <c r="P23" s="72">
        <f>SUM(P24:P26)</f>
        <v>0</v>
      </c>
      <c r="Q23" s="72">
        <f>SUM(Q24:Q26)</f>
        <v>0</v>
      </c>
      <c r="R23" s="8" t="e">
        <f t="shared" si="2"/>
        <v>#DIV/0!</v>
      </c>
      <c r="S23" s="72">
        <f>SUM(S24:S26)</f>
        <v>0</v>
      </c>
      <c r="T23" s="71">
        <f>SUM(T24:T26)</f>
        <v>0</v>
      </c>
      <c r="U23" s="72">
        <f>SUM(U24:U26)</f>
        <v>0</v>
      </c>
      <c r="V23" s="72">
        <f>SUM(V24:V26)</f>
        <v>0</v>
      </c>
      <c r="W23" s="8" t="e">
        <f t="shared" si="3"/>
        <v>#DIV/0!</v>
      </c>
      <c r="X23" s="80">
        <f>SUM(X24:X26)</f>
        <v>0</v>
      </c>
    </row>
    <row r="24" spans="1:24" ht="9.75" customHeight="1">
      <c r="A24" s="57" t="s">
        <v>36</v>
      </c>
      <c r="B24" s="58" t="s">
        <v>34</v>
      </c>
      <c r="C24" s="58" t="s">
        <v>78</v>
      </c>
      <c r="D24" s="57" t="s">
        <v>2</v>
      </c>
      <c r="E24" s="73">
        <f aca="true" t="shared" si="7" ref="E24:G26">SUM(J24,O24)</f>
        <v>0</v>
      </c>
      <c r="F24" s="74">
        <f t="shared" si="7"/>
        <v>0</v>
      </c>
      <c r="G24" s="74">
        <f t="shared" si="7"/>
        <v>0</v>
      </c>
      <c r="H24" s="59" t="e">
        <f t="shared" si="0"/>
        <v>#DIV/0!</v>
      </c>
      <c r="I24" s="81">
        <f>SUM(N24,S24)</f>
        <v>0</v>
      </c>
      <c r="J24" s="108"/>
      <c r="K24" s="74"/>
      <c r="L24" s="74"/>
      <c r="M24" s="59" t="e">
        <f t="shared" si="1"/>
        <v>#DIV/0!</v>
      </c>
      <c r="N24" s="81"/>
      <c r="O24" s="73"/>
      <c r="P24" s="74"/>
      <c r="Q24" s="74"/>
      <c r="R24" s="59" t="e">
        <f t="shared" si="2"/>
        <v>#DIV/0!</v>
      </c>
      <c r="S24" s="74"/>
      <c r="T24" s="73"/>
      <c r="U24" s="74"/>
      <c r="V24" s="74"/>
      <c r="W24" s="59" t="e">
        <f t="shared" si="3"/>
        <v>#DIV/0!</v>
      </c>
      <c r="X24" s="81"/>
    </row>
    <row r="25" spans="1:24" ht="9.75" customHeight="1">
      <c r="A25" s="57" t="s">
        <v>37</v>
      </c>
      <c r="B25" s="58"/>
      <c r="C25" s="58" t="s">
        <v>48</v>
      </c>
      <c r="D25" s="57" t="s">
        <v>2</v>
      </c>
      <c r="E25" s="73">
        <f t="shared" si="7"/>
        <v>0</v>
      </c>
      <c r="F25" s="74">
        <f t="shared" si="7"/>
        <v>0</v>
      </c>
      <c r="G25" s="74">
        <f t="shared" si="7"/>
        <v>0</v>
      </c>
      <c r="H25" s="59" t="e">
        <f t="shared" si="0"/>
        <v>#DIV/0!</v>
      </c>
      <c r="I25" s="81">
        <f>SUM(N25,S25)</f>
        <v>0</v>
      </c>
      <c r="J25" s="108"/>
      <c r="K25" s="74"/>
      <c r="L25" s="74"/>
      <c r="M25" s="59" t="e">
        <f t="shared" si="1"/>
        <v>#DIV/0!</v>
      </c>
      <c r="N25" s="81"/>
      <c r="O25" s="73"/>
      <c r="P25" s="74"/>
      <c r="Q25" s="74"/>
      <c r="R25" s="59" t="e">
        <f t="shared" si="2"/>
        <v>#DIV/0!</v>
      </c>
      <c r="S25" s="74"/>
      <c r="T25" s="73"/>
      <c r="U25" s="74"/>
      <c r="V25" s="74"/>
      <c r="W25" s="59" t="e">
        <f t="shared" si="3"/>
        <v>#DIV/0!</v>
      </c>
      <c r="X25" s="81"/>
    </row>
    <row r="26" spans="1:24" ht="9.75" customHeight="1">
      <c r="A26" s="60" t="s">
        <v>40</v>
      </c>
      <c r="B26" s="61"/>
      <c r="C26" s="61" t="s">
        <v>39</v>
      </c>
      <c r="D26" s="60" t="s">
        <v>2</v>
      </c>
      <c r="E26" s="75">
        <f t="shared" si="7"/>
        <v>0</v>
      </c>
      <c r="F26" s="76">
        <f t="shared" si="7"/>
        <v>0</v>
      </c>
      <c r="G26" s="76">
        <f t="shared" si="7"/>
        <v>0</v>
      </c>
      <c r="H26" s="62" t="e">
        <f t="shared" si="0"/>
        <v>#DIV/0!</v>
      </c>
      <c r="I26" s="82">
        <f>SUM(N26,S26)</f>
        <v>0</v>
      </c>
      <c r="J26" s="118"/>
      <c r="K26" s="76"/>
      <c r="L26" s="76"/>
      <c r="M26" s="62" t="e">
        <f t="shared" si="1"/>
        <v>#DIV/0!</v>
      </c>
      <c r="N26" s="82"/>
      <c r="O26" s="75"/>
      <c r="P26" s="76"/>
      <c r="Q26" s="76"/>
      <c r="R26" s="62" t="e">
        <f t="shared" si="2"/>
        <v>#DIV/0!</v>
      </c>
      <c r="S26" s="76"/>
      <c r="T26" s="75"/>
      <c r="U26" s="76"/>
      <c r="V26" s="76"/>
      <c r="W26" s="62" t="e">
        <f t="shared" si="3"/>
        <v>#DIV/0!</v>
      </c>
      <c r="X26" s="82"/>
    </row>
    <row r="27" spans="1:24" s="9" customFormat="1" ht="9.75" customHeight="1">
      <c r="A27" s="15" t="s">
        <v>15</v>
      </c>
      <c r="B27" s="26" t="s">
        <v>51</v>
      </c>
      <c r="C27" s="26"/>
      <c r="D27" s="15" t="s">
        <v>2</v>
      </c>
      <c r="E27" s="71">
        <f>SUM(E28:E30)</f>
        <v>247</v>
      </c>
      <c r="F27" s="72">
        <f>SUM(F28:F30)</f>
        <v>231.148</v>
      </c>
      <c r="G27" s="72">
        <f>SUM(G28:G30)</f>
        <v>226.899</v>
      </c>
      <c r="H27" s="8">
        <f t="shared" si="0"/>
        <v>98.1617837922024</v>
      </c>
      <c r="I27" s="80">
        <f>SUM(I28:I30)</f>
        <v>236.584</v>
      </c>
      <c r="J27" s="114">
        <f>SUM(J28:J30)</f>
        <v>247</v>
      </c>
      <c r="K27" s="72">
        <f>SUM(K28:K30)</f>
        <v>231.148</v>
      </c>
      <c r="L27" s="72">
        <f>SUM(L28:L30)</f>
        <v>226.899</v>
      </c>
      <c r="M27" s="8">
        <f t="shared" si="1"/>
        <v>98.1617837922024</v>
      </c>
      <c r="N27" s="80">
        <f>SUM(N28:N30)</f>
        <v>236.584</v>
      </c>
      <c r="O27" s="71">
        <f>SUM(O28:O30)</f>
        <v>0</v>
      </c>
      <c r="P27" s="72">
        <f>SUM(P28:P30)</f>
        <v>0</v>
      </c>
      <c r="Q27" s="72">
        <f>SUM(Q28:Q30)</f>
        <v>0</v>
      </c>
      <c r="R27" s="8" t="e">
        <f t="shared" si="2"/>
        <v>#DIV/0!</v>
      </c>
      <c r="S27" s="72">
        <f>SUM(S28:S30)</f>
        <v>0</v>
      </c>
      <c r="T27" s="71">
        <f>SUM(T28:T30)</f>
        <v>0</v>
      </c>
      <c r="U27" s="72">
        <f>SUM(U28:U30)</f>
        <v>0</v>
      </c>
      <c r="V27" s="72">
        <f>SUM(V28:V30)</f>
        <v>0</v>
      </c>
      <c r="W27" s="8" t="e">
        <f t="shared" si="3"/>
        <v>#DIV/0!</v>
      </c>
      <c r="X27" s="80">
        <f>SUM(X28:X30)</f>
        <v>0</v>
      </c>
    </row>
    <row r="28" spans="1:24" ht="9.75" customHeight="1">
      <c r="A28" s="57" t="s">
        <v>41</v>
      </c>
      <c r="B28" s="58" t="s">
        <v>34</v>
      </c>
      <c r="C28" s="58" t="s">
        <v>84</v>
      </c>
      <c r="D28" s="57" t="s">
        <v>2</v>
      </c>
      <c r="E28" s="73">
        <f aca="true" t="shared" si="8" ref="E28:G31">SUM(J28,O28)</f>
        <v>190</v>
      </c>
      <c r="F28" s="74">
        <f t="shared" si="8"/>
        <v>200.115</v>
      </c>
      <c r="G28" s="74">
        <f t="shared" si="8"/>
        <v>199.283</v>
      </c>
      <c r="H28" s="59">
        <f t="shared" si="0"/>
        <v>99.58423906253903</v>
      </c>
      <c r="I28" s="81">
        <f>SUM(N28,S28)</f>
        <v>187.929</v>
      </c>
      <c r="J28" s="108">
        <v>190</v>
      </c>
      <c r="K28" s="74">
        <v>200.115</v>
      </c>
      <c r="L28" s="74">
        <v>199.283</v>
      </c>
      <c r="M28" s="59">
        <f t="shared" si="1"/>
        <v>99.58423906253903</v>
      </c>
      <c r="N28" s="81">
        <v>187.929</v>
      </c>
      <c r="O28" s="73"/>
      <c r="P28" s="74"/>
      <c r="Q28" s="74"/>
      <c r="R28" s="59" t="e">
        <f t="shared" si="2"/>
        <v>#DIV/0!</v>
      </c>
      <c r="S28" s="74"/>
      <c r="T28" s="73"/>
      <c r="U28" s="74"/>
      <c r="V28" s="74"/>
      <c r="W28" s="59" t="e">
        <f t="shared" si="3"/>
        <v>#DIV/0!</v>
      </c>
      <c r="X28" s="81"/>
    </row>
    <row r="29" spans="1:24" ht="9.75" customHeight="1">
      <c r="A29" s="57" t="s">
        <v>42</v>
      </c>
      <c r="B29" s="58"/>
      <c r="C29" s="58" t="s">
        <v>85</v>
      </c>
      <c r="D29" s="57" t="s">
        <v>2</v>
      </c>
      <c r="E29" s="73">
        <f t="shared" si="8"/>
        <v>32</v>
      </c>
      <c r="F29" s="74">
        <f t="shared" si="8"/>
        <v>26.47</v>
      </c>
      <c r="G29" s="74">
        <f t="shared" si="8"/>
        <v>23.556</v>
      </c>
      <c r="H29" s="59">
        <f t="shared" si="0"/>
        <v>88.9913109180204</v>
      </c>
      <c r="I29" s="81">
        <f>SUM(N29,S29)</f>
        <v>25.029</v>
      </c>
      <c r="J29" s="108">
        <v>32</v>
      </c>
      <c r="K29" s="74">
        <v>26.47</v>
      </c>
      <c r="L29" s="74">
        <v>23.556</v>
      </c>
      <c r="M29" s="59">
        <f t="shared" si="1"/>
        <v>88.9913109180204</v>
      </c>
      <c r="N29" s="81">
        <v>25.029</v>
      </c>
      <c r="O29" s="73"/>
      <c r="P29" s="74"/>
      <c r="Q29" s="74"/>
      <c r="R29" s="59" t="e">
        <f t="shared" si="2"/>
        <v>#DIV/0!</v>
      </c>
      <c r="S29" s="74"/>
      <c r="T29" s="73"/>
      <c r="U29" s="74"/>
      <c r="V29" s="74"/>
      <c r="W29" s="59" t="e">
        <f t="shared" si="3"/>
        <v>#DIV/0!</v>
      </c>
      <c r="X29" s="81"/>
    </row>
    <row r="30" spans="1:24" ht="9.75" customHeight="1">
      <c r="A30" s="60" t="s">
        <v>43</v>
      </c>
      <c r="B30" s="61"/>
      <c r="C30" s="61" t="s">
        <v>55</v>
      </c>
      <c r="D30" s="60" t="s">
        <v>2</v>
      </c>
      <c r="E30" s="75">
        <f t="shared" si="8"/>
        <v>25</v>
      </c>
      <c r="F30" s="76">
        <f t="shared" si="8"/>
        <v>4.563</v>
      </c>
      <c r="G30" s="76">
        <f t="shared" si="8"/>
        <v>4.06</v>
      </c>
      <c r="H30" s="62">
        <f t="shared" si="0"/>
        <v>88.97655051501205</v>
      </c>
      <c r="I30" s="82">
        <f>SUM(N30,S30)</f>
        <v>23.626</v>
      </c>
      <c r="J30" s="118">
        <v>25</v>
      </c>
      <c r="K30" s="76">
        <v>4.563</v>
      </c>
      <c r="L30" s="76">
        <v>4.06</v>
      </c>
      <c r="M30" s="62">
        <f t="shared" si="1"/>
        <v>88.97655051501205</v>
      </c>
      <c r="N30" s="82">
        <v>23.626</v>
      </c>
      <c r="O30" s="75"/>
      <c r="P30" s="76"/>
      <c r="Q30" s="76"/>
      <c r="R30" s="62" t="e">
        <f t="shared" si="2"/>
        <v>#DIV/0!</v>
      </c>
      <c r="S30" s="76"/>
      <c r="T30" s="75"/>
      <c r="U30" s="76"/>
      <c r="V30" s="76"/>
      <c r="W30" s="62" t="e">
        <f t="shared" si="3"/>
        <v>#DIV/0!</v>
      </c>
      <c r="X30" s="82"/>
    </row>
    <row r="31" spans="1:24" s="9" customFormat="1" ht="9.75" customHeight="1">
      <c r="A31" s="11" t="s">
        <v>16</v>
      </c>
      <c r="B31" s="12" t="s">
        <v>56</v>
      </c>
      <c r="C31" s="12"/>
      <c r="D31" s="11" t="s">
        <v>2</v>
      </c>
      <c r="E31" s="65">
        <f t="shared" si="8"/>
        <v>1</v>
      </c>
      <c r="F31" s="66">
        <f t="shared" si="8"/>
        <v>1.0330000000000001</v>
      </c>
      <c r="G31" s="66">
        <f t="shared" si="8"/>
        <v>0.509</v>
      </c>
      <c r="H31" s="16">
        <f t="shared" si="0"/>
        <v>49.27395934172313</v>
      </c>
      <c r="I31" s="77">
        <f>SUM(N31,S31)</f>
        <v>0.77</v>
      </c>
      <c r="J31" s="112">
        <v>0.8</v>
      </c>
      <c r="K31" s="66">
        <v>0.8</v>
      </c>
      <c r="L31" s="66">
        <v>0.276</v>
      </c>
      <c r="M31" s="16">
        <f t="shared" si="1"/>
        <v>34.5</v>
      </c>
      <c r="N31" s="77">
        <v>0.54</v>
      </c>
      <c r="O31" s="65">
        <v>0.2</v>
      </c>
      <c r="P31" s="66">
        <v>0.233</v>
      </c>
      <c r="Q31" s="66">
        <v>0.233</v>
      </c>
      <c r="R31" s="16">
        <f t="shared" si="2"/>
        <v>100</v>
      </c>
      <c r="S31" s="66">
        <v>0.23</v>
      </c>
      <c r="T31" s="65"/>
      <c r="U31" s="66"/>
      <c r="V31" s="66"/>
      <c r="W31" s="16" t="e">
        <f t="shared" si="3"/>
        <v>#DIV/0!</v>
      </c>
      <c r="X31" s="77"/>
    </row>
    <row r="32" spans="1:24" s="9" customFormat="1" ht="9.75" customHeight="1">
      <c r="A32" s="15" t="s">
        <v>17</v>
      </c>
      <c r="B32" s="26" t="s">
        <v>57</v>
      </c>
      <c r="C32" s="26"/>
      <c r="D32" s="15" t="s">
        <v>2</v>
      </c>
      <c r="E32" s="71">
        <f>SUM(E33:E35)</f>
        <v>236</v>
      </c>
      <c r="F32" s="72">
        <f>SUM(F33:F35)</f>
        <v>230.101</v>
      </c>
      <c r="G32" s="72">
        <f>SUM(G33:G35)</f>
        <v>225.431</v>
      </c>
      <c r="H32" s="8">
        <f t="shared" si="0"/>
        <v>97.97045645173206</v>
      </c>
      <c r="I32" s="80">
        <f>SUM(I33:I35)</f>
        <v>263.108</v>
      </c>
      <c r="J32" s="114">
        <f>SUM(J33:J35)</f>
        <v>231</v>
      </c>
      <c r="K32" s="115">
        <f>SUM(K33:K35)</f>
        <v>220.885</v>
      </c>
      <c r="L32" s="72">
        <f>SUM(L33:L35)</f>
        <v>216.215</v>
      </c>
      <c r="M32" s="8">
        <f t="shared" si="1"/>
        <v>97.88577766711185</v>
      </c>
      <c r="N32" s="80">
        <f>SUM(N33:N35)</f>
        <v>256.978</v>
      </c>
      <c r="O32" s="71">
        <f>SUM(O33:O35)</f>
        <v>5</v>
      </c>
      <c r="P32" s="72">
        <f>SUM(P33:P35)</f>
        <v>9.216</v>
      </c>
      <c r="Q32" s="72">
        <f>SUM(Q33:Q35)</f>
        <v>9.216</v>
      </c>
      <c r="R32" s="8">
        <f t="shared" si="2"/>
        <v>100</v>
      </c>
      <c r="S32" s="72">
        <f>SUM(S33:S35)</f>
        <v>6.13</v>
      </c>
      <c r="T32" s="71">
        <f>SUM(T33:T35)</f>
        <v>0</v>
      </c>
      <c r="U32" s="72">
        <f>SUM(U33:U35)</f>
        <v>0</v>
      </c>
      <c r="V32" s="72">
        <f>SUM(V33:V35)</f>
        <v>0</v>
      </c>
      <c r="W32" s="8" t="e">
        <f t="shared" si="3"/>
        <v>#DIV/0!</v>
      </c>
      <c r="X32" s="80">
        <f>SUM(X33:X35)</f>
        <v>0</v>
      </c>
    </row>
    <row r="33" spans="1:24" ht="9.75" customHeight="1">
      <c r="A33" s="57" t="s">
        <v>52</v>
      </c>
      <c r="B33" s="58" t="s">
        <v>34</v>
      </c>
      <c r="C33" s="58" t="s">
        <v>78</v>
      </c>
      <c r="D33" s="57" t="s">
        <v>2</v>
      </c>
      <c r="E33" s="73">
        <f aca="true" t="shared" si="9" ref="E33:G39">SUM(J33,O33)</f>
        <v>40.7</v>
      </c>
      <c r="F33" s="74">
        <f t="shared" si="9"/>
        <v>30.585</v>
      </c>
      <c r="G33" s="74">
        <f t="shared" si="9"/>
        <v>28.026</v>
      </c>
      <c r="H33" s="59">
        <f t="shared" si="0"/>
        <v>91.63315350662089</v>
      </c>
      <c r="I33" s="81">
        <f aca="true" t="shared" si="10" ref="I33:I39">SUM(N33,S33)</f>
        <v>23.466</v>
      </c>
      <c r="J33" s="108">
        <v>40.7</v>
      </c>
      <c r="K33" s="74">
        <v>30.585</v>
      </c>
      <c r="L33" s="74">
        <v>28.026</v>
      </c>
      <c r="M33" s="59">
        <f t="shared" si="1"/>
        <v>91.63315350662089</v>
      </c>
      <c r="N33" s="81">
        <v>23.466</v>
      </c>
      <c r="O33" s="73"/>
      <c r="P33" s="74"/>
      <c r="Q33" s="74"/>
      <c r="R33" s="59" t="e">
        <f t="shared" si="2"/>
        <v>#DIV/0!</v>
      </c>
      <c r="S33" s="74"/>
      <c r="T33" s="73"/>
      <c r="U33" s="74"/>
      <c r="V33" s="74"/>
      <c r="W33" s="59" t="e">
        <f t="shared" si="3"/>
        <v>#DIV/0!</v>
      </c>
      <c r="X33" s="81"/>
    </row>
    <row r="34" spans="1:24" ht="9.75" customHeight="1">
      <c r="A34" s="57" t="s">
        <v>53</v>
      </c>
      <c r="B34" s="58"/>
      <c r="C34" s="58" t="s">
        <v>48</v>
      </c>
      <c r="D34" s="57" t="s">
        <v>2</v>
      </c>
      <c r="E34" s="73">
        <f t="shared" si="9"/>
        <v>0.7</v>
      </c>
      <c r="F34" s="74">
        <f t="shared" si="9"/>
        <v>0.7</v>
      </c>
      <c r="G34" s="74">
        <f t="shared" si="9"/>
        <v>0.688</v>
      </c>
      <c r="H34" s="59">
        <f t="shared" si="0"/>
        <v>98.28571428571429</v>
      </c>
      <c r="I34" s="81">
        <f t="shared" si="10"/>
        <v>0.298</v>
      </c>
      <c r="J34" s="108">
        <v>0.7</v>
      </c>
      <c r="K34" s="74">
        <v>0.7</v>
      </c>
      <c r="L34" s="74">
        <v>0.688</v>
      </c>
      <c r="M34" s="59">
        <f t="shared" si="1"/>
        <v>98.28571428571429</v>
      </c>
      <c r="N34" s="81">
        <v>0.298</v>
      </c>
      <c r="O34" s="73"/>
      <c r="P34" s="74"/>
      <c r="Q34" s="74"/>
      <c r="R34" s="59" t="e">
        <f t="shared" si="2"/>
        <v>#DIV/0!</v>
      </c>
      <c r="S34" s="74"/>
      <c r="T34" s="73"/>
      <c r="U34" s="74"/>
      <c r="V34" s="74"/>
      <c r="W34" s="59" t="e">
        <f t="shared" si="3"/>
        <v>#DIV/0!</v>
      </c>
      <c r="X34" s="81"/>
    </row>
    <row r="35" spans="1:24" ht="9.75" customHeight="1">
      <c r="A35" s="60" t="s">
        <v>54</v>
      </c>
      <c r="B35" s="61"/>
      <c r="C35" s="61" t="s">
        <v>39</v>
      </c>
      <c r="D35" s="60" t="s">
        <v>2</v>
      </c>
      <c r="E35" s="75">
        <f t="shared" si="9"/>
        <v>194.6</v>
      </c>
      <c r="F35" s="76">
        <f t="shared" si="9"/>
        <v>198.816</v>
      </c>
      <c r="G35" s="76">
        <f t="shared" si="9"/>
        <v>196.717</v>
      </c>
      <c r="H35" s="62">
        <f t="shared" si="0"/>
        <v>98.9442499597618</v>
      </c>
      <c r="I35" s="82">
        <f t="shared" si="10"/>
        <v>239.344</v>
      </c>
      <c r="J35" s="118">
        <v>189.6</v>
      </c>
      <c r="K35" s="76">
        <v>189.6</v>
      </c>
      <c r="L35" s="76">
        <v>187.501</v>
      </c>
      <c r="M35" s="62">
        <f t="shared" si="1"/>
        <v>98.89293248945148</v>
      </c>
      <c r="N35" s="82">
        <v>233.214</v>
      </c>
      <c r="O35" s="75">
        <v>5</v>
      </c>
      <c r="P35" s="76">
        <v>9.216</v>
      </c>
      <c r="Q35" s="76">
        <v>9.216</v>
      </c>
      <c r="R35" s="62">
        <f t="shared" si="2"/>
        <v>100</v>
      </c>
      <c r="S35" s="76">
        <v>6.13</v>
      </c>
      <c r="T35" s="75"/>
      <c r="U35" s="76"/>
      <c r="V35" s="76"/>
      <c r="W35" s="62" t="e">
        <f t="shared" si="3"/>
        <v>#DIV/0!</v>
      </c>
      <c r="X35" s="82"/>
    </row>
    <row r="36" spans="1:24" s="9" customFormat="1" ht="9.75" customHeight="1">
      <c r="A36" s="11" t="s">
        <v>18</v>
      </c>
      <c r="B36" s="12" t="s">
        <v>58</v>
      </c>
      <c r="C36" s="12"/>
      <c r="D36" s="11" t="s">
        <v>2</v>
      </c>
      <c r="E36" s="65">
        <f t="shared" si="9"/>
        <v>2117</v>
      </c>
      <c r="F36" s="66">
        <f t="shared" si="9"/>
        <v>220</v>
      </c>
      <c r="G36" s="66">
        <f t="shared" si="9"/>
        <v>2220</v>
      </c>
      <c r="H36" s="16">
        <f t="shared" si="0"/>
        <v>1009.0909090909091</v>
      </c>
      <c r="I36" s="77">
        <f t="shared" si="10"/>
        <v>2589</v>
      </c>
      <c r="J36" s="120"/>
      <c r="K36" s="66"/>
      <c r="L36" s="66"/>
      <c r="M36" s="16" t="e">
        <f t="shared" si="1"/>
        <v>#DIV/0!</v>
      </c>
      <c r="N36" s="77">
        <v>30</v>
      </c>
      <c r="O36" s="65">
        <v>2117</v>
      </c>
      <c r="P36" s="66">
        <v>220</v>
      </c>
      <c r="Q36" s="66">
        <v>2220</v>
      </c>
      <c r="R36" s="16">
        <f t="shared" si="2"/>
        <v>1009.0909090909091</v>
      </c>
      <c r="S36" s="66">
        <v>2559</v>
      </c>
      <c r="T36" s="65"/>
      <c r="U36" s="66"/>
      <c r="V36" s="66"/>
      <c r="W36" s="16" t="e">
        <f t="shared" si="3"/>
        <v>#DIV/0!</v>
      </c>
      <c r="X36" s="77"/>
    </row>
    <row r="37" spans="1:24" s="9" customFormat="1" ht="9.75" customHeight="1">
      <c r="A37" s="11" t="s">
        <v>19</v>
      </c>
      <c r="B37" s="12" t="s">
        <v>59</v>
      </c>
      <c r="C37" s="12"/>
      <c r="D37" s="11" t="s">
        <v>2</v>
      </c>
      <c r="E37" s="65">
        <f t="shared" si="9"/>
        <v>740.95</v>
      </c>
      <c r="F37" s="66">
        <f t="shared" si="9"/>
        <v>777.077</v>
      </c>
      <c r="G37" s="66">
        <f t="shared" si="9"/>
        <v>777.077</v>
      </c>
      <c r="H37" s="16">
        <f t="shared" si="0"/>
        <v>100</v>
      </c>
      <c r="I37" s="77">
        <f t="shared" si="10"/>
        <v>904.164</v>
      </c>
      <c r="J37" s="112"/>
      <c r="K37" s="66"/>
      <c r="L37" s="66"/>
      <c r="M37" s="16" t="e">
        <f t="shared" si="1"/>
        <v>#DIV/0!</v>
      </c>
      <c r="N37" s="77">
        <v>10.5</v>
      </c>
      <c r="O37" s="65">
        <v>740.95</v>
      </c>
      <c r="P37" s="66">
        <v>777.077</v>
      </c>
      <c r="Q37" s="66">
        <v>777.077</v>
      </c>
      <c r="R37" s="16">
        <f t="shared" si="2"/>
        <v>100</v>
      </c>
      <c r="S37" s="66">
        <v>893.664</v>
      </c>
      <c r="T37" s="65"/>
      <c r="U37" s="66"/>
      <c r="V37" s="66"/>
      <c r="W37" s="16" t="e">
        <f t="shared" si="3"/>
        <v>#DIV/0!</v>
      </c>
      <c r="X37" s="77"/>
    </row>
    <row r="38" spans="1:24" s="9" customFormat="1" ht="9.75" customHeight="1">
      <c r="A38" s="11" t="s">
        <v>20</v>
      </c>
      <c r="B38" s="12" t="s">
        <v>83</v>
      </c>
      <c r="C38" s="12"/>
      <c r="D38" s="11" t="s">
        <v>2</v>
      </c>
      <c r="E38" s="65">
        <f t="shared" si="9"/>
        <v>47.34</v>
      </c>
      <c r="F38" s="66">
        <f t="shared" si="9"/>
        <v>54.644</v>
      </c>
      <c r="G38" s="66">
        <f t="shared" si="9"/>
        <v>54.644</v>
      </c>
      <c r="H38" s="16">
        <f t="shared" si="0"/>
        <v>100</v>
      </c>
      <c r="I38" s="77">
        <f t="shared" si="10"/>
        <v>59.189</v>
      </c>
      <c r="J38" s="112"/>
      <c r="K38" s="66"/>
      <c r="L38" s="66"/>
      <c r="M38" s="16" t="e">
        <f t="shared" si="1"/>
        <v>#DIV/0!</v>
      </c>
      <c r="N38" s="77">
        <v>0.6</v>
      </c>
      <c r="O38" s="65">
        <v>47.34</v>
      </c>
      <c r="P38" s="66">
        <v>54.644</v>
      </c>
      <c r="Q38" s="66">
        <v>54.644</v>
      </c>
      <c r="R38" s="16">
        <f t="shared" si="2"/>
        <v>100</v>
      </c>
      <c r="S38" s="66">
        <v>58.589</v>
      </c>
      <c r="T38" s="65"/>
      <c r="U38" s="66"/>
      <c r="V38" s="66"/>
      <c r="W38" s="16" t="e">
        <f t="shared" si="3"/>
        <v>#DIV/0!</v>
      </c>
      <c r="X38" s="77"/>
    </row>
    <row r="39" spans="1:24" s="9" customFormat="1" ht="9.75" customHeight="1">
      <c r="A39" s="11" t="s">
        <v>21</v>
      </c>
      <c r="B39" s="12" t="s">
        <v>60</v>
      </c>
      <c r="C39" s="12"/>
      <c r="D39" s="11" t="s">
        <v>2</v>
      </c>
      <c r="E39" s="65">
        <f t="shared" si="9"/>
        <v>0</v>
      </c>
      <c r="F39" s="66">
        <f t="shared" si="9"/>
        <v>0</v>
      </c>
      <c r="G39" s="66">
        <f t="shared" si="9"/>
        <v>0</v>
      </c>
      <c r="H39" s="16" t="e">
        <f t="shared" si="0"/>
        <v>#DIV/0!</v>
      </c>
      <c r="I39" s="77">
        <f t="shared" si="10"/>
        <v>0</v>
      </c>
      <c r="J39" s="112"/>
      <c r="K39" s="66"/>
      <c r="L39" s="66"/>
      <c r="M39" s="16" t="e">
        <f t="shared" si="1"/>
        <v>#DIV/0!</v>
      </c>
      <c r="N39" s="77"/>
      <c r="O39" s="65"/>
      <c r="P39" s="66"/>
      <c r="Q39" s="66"/>
      <c r="R39" s="16" t="e">
        <f t="shared" si="2"/>
        <v>#DIV/0!</v>
      </c>
      <c r="S39" s="66"/>
      <c r="T39" s="65"/>
      <c r="U39" s="66"/>
      <c r="V39" s="66"/>
      <c r="W39" s="16" t="e">
        <f t="shared" si="3"/>
        <v>#DIV/0!</v>
      </c>
      <c r="X39" s="77"/>
    </row>
    <row r="40" spans="1:24" s="9" customFormat="1" ht="9.75" customHeight="1">
      <c r="A40" s="15" t="s">
        <v>22</v>
      </c>
      <c r="B40" s="26" t="s">
        <v>61</v>
      </c>
      <c r="C40" s="26"/>
      <c r="D40" s="15" t="s">
        <v>2</v>
      </c>
      <c r="E40" s="71">
        <f>SUM(E41:E42)</f>
        <v>43.05</v>
      </c>
      <c r="F40" s="72">
        <f>SUM(F41:F42)</f>
        <v>38.971000000000004</v>
      </c>
      <c r="G40" s="72">
        <f>SUM(G41:G42)</f>
        <v>36.092</v>
      </c>
      <c r="H40" s="8">
        <f t="shared" si="0"/>
        <v>92.6124554155654</v>
      </c>
      <c r="I40" s="80">
        <f>SUM(I41:I42)</f>
        <v>73.874</v>
      </c>
      <c r="J40" s="114">
        <f>SUM(J41:J42)</f>
        <v>34.15</v>
      </c>
      <c r="K40" s="72">
        <f>SUM(K41:K42)</f>
        <v>29.647</v>
      </c>
      <c r="L40" s="72">
        <f>SUM(L41:L42)</f>
        <v>26.768</v>
      </c>
      <c r="M40" s="8">
        <f t="shared" si="1"/>
        <v>90.28906803386515</v>
      </c>
      <c r="N40" s="80">
        <f>SUM(N41:N42)</f>
        <v>63.151</v>
      </c>
      <c r="O40" s="71">
        <f>SUM(O41:O42)</f>
        <v>8.9</v>
      </c>
      <c r="P40" s="72">
        <f>SUM(P41:P42)</f>
        <v>9.324</v>
      </c>
      <c r="Q40" s="72">
        <f>SUM(Q41:Q42)</f>
        <v>9.324</v>
      </c>
      <c r="R40" s="8">
        <f t="shared" si="2"/>
        <v>100</v>
      </c>
      <c r="S40" s="72">
        <f>SUM(S41:S42)</f>
        <v>10.723</v>
      </c>
      <c r="T40" s="71">
        <f>SUM(T41:T42)</f>
        <v>0</v>
      </c>
      <c r="U40" s="72">
        <f>SUM(U41:U42)</f>
        <v>0</v>
      </c>
      <c r="V40" s="72">
        <f>SUM(V41:V42)</f>
        <v>0</v>
      </c>
      <c r="W40" s="8" t="e">
        <f t="shared" si="3"/>
        <v>#DIV/0!</v>
      </c>
      <c r="X40" s="80">
        <f>SUM(X41:X42)</f>
        <v>0</v>
      </c>
    </row>
    <row r="41" spans="1:24" ht="9.75" customHeight="1">
      <c r="A41" s="57" t="s">
        <v>74</v>
      </c>
      <c r="B41" s="58" t="s">
        <v>34</v>
      </c>
      <c r="C41" s="58" t="s">
        <v>62</v>
      </c>
      <c r="D41" s="57" t="s">
        <v>2</v>
      </c>
      <c r="E41" s="73">
        <f aca="true" t="shared" si="11" ref="E41:G43">SUM(J41,O41)</f>
        <v>24.05</v>
      </c>
      <c r="F41" s="74">
        <f t="shared" si="11"/>
        <v>24.474</v>
      </c>
      <c r="G41" s="74">
        <f t="shared" si="11"/>
        <v>22.841</v>
      </c>
      <c r="H41" s="59">
        <f t="shared" si="0"/>
        <v>93.32761297703685</v>
      </c>
      <c r="I41" s="81">
        <f>SUM(N41,S41)</f>
        <v>25.915</v>
      </c>
      <c r="J41" s="108">
        <v>15.15</v>
      </c>
      <c r="K41" s="74">
        <v>15.15</v>
      </c>
      <c r="L41" s="74">
        <v>13.517</v>
      </c>
      <c r="M41" s="59">
        <f t="shared" si="1"/>
        <v>89.22112211221122</v>
      </c>
      <c r="N41" s="81">
        <v>15.192</v>
      </c>
      <c r="O41" s="73">
        <v>8.9</v>
      </c>
      <c r="P41" s="74">
        <v>9.324</v>
      </c>
      <c r="Q41" s="74">
        <v>9.324</v>
      </c>
      <c r="R41" s="59">
        <f t="shared" si="2"/>
        <v>100</v>
      </c>
      <c r="S41" s="74">
        <v>10.723</v>
      </c>
      <c r="T41" s="73"/>
      <c r="U41" s="74"/>
      <c r="V41" s="74"/>
      <c r="W41" s="59" t="e">
        <f t="shared" si="3"/>
        <v>#DIV/0!</v>
      </c>
      <c r="X41" s="81"/>
    </row>
    <row r="42" spans="1:24" ht="9.75" customHeight="1">
      <c r="A42" s="60" t="s">
        <v>75</v>
      </c>
      <c r="B42" s="61"/>
      <c r="C42" s="61" t="s">
        <v>39</v>
      </c>
      <c r="D42" s="60" t="s">
        <v>2</v>
      </c>
      <c r="E42" s="75">
        <f t="shared" si="11"/>
        <v>19</v>
      </c>
      <c r="F42" s="76">
        <f t="shared" si="11"/>
        <v>14.497</v>
      </c>
      <c r="G42" s="76">
        <f t="shared" si="11"/>
        <v>13.251</v>
      </c>
      <c r="H42" s="62">
        <f t="shared" si="0"/>
        <v>91.40511830033799</v>
      </c>
      <c r="I42" s="82">
        <f>SUM(N42,S42)</f>
        <v>47.959</v>
      </c>
      <c r="J42" s="116">
        <v>19</v>
      </c>
      <c r="K42" s="76">
        <v>14.497</v>
      </c>
      <c r="L42" s="76">
        <v>13.251</v>
      </c>
      <c r="M42" s="62">
        <f t="shared" si="1"/>
        <v>91.40511830033799</v>
      </c>
      <c r="N42" s="82">
        <v>47.959</v>
      </c>
      <c r="O42" s="75"/>
      <c r="P42" s="76"/>
      <c r="Q42" s="76"/>
      <c r="R42" s="62" t="e">
        <f t="shared" si="2"/>
        <v>#DIV/0!</v>
      </c>
      <c r="S42" s="76"/>
      <c r="T42" s="75"/>
      <c r="U42" s="76"/>
      <c r="V42" s="76"/>
      <c r="W42" s="62" t="e">
        <f t="shared" si="3"/>
        <v>#DIV/0!</v>
      </c>
      <c r="X42" s="82"/>
    </row>
    <row r="43" spans="1:24" s="9" customFormat="1" ht="9.75" customHeight="1">
      <c r="A43" s="11" t="s">
        <v>23</v>
      </c>
      <c r="B43" s="12" t="s">
        <v>63</v>
      </c>
      <c r="C43" s="12"/>
      <c r="D43" s="11" t="s">
        <v>2</v>
      </c>
      <c r="E43" s="65">
        <f t="shared" si="11"/>
        <v>14.45</v>
      </c>
      <c r="F43" s="66">
        <f t="shared" si="11"/>
        <v>16.431</v>
      </c>
      <c r="G43" s="66">
        <f t="shared" si="11"/>
        <v>16.431</v>
      </c>
      <c r="H43" s="16">
        <f t="shared" si="0"/>
        <v>100</v>
      </c>
      <c r="I43" s="77">
        <f>SUM(N43,S43)</f>
        <v>18.816</v>
      </c>
      <c r="J43" s="112">
        <v>14.45</v>
      </c>
      <c r="K43" s="66">
        <v>16.431</v>
      </c>
      <c r="L43" s="66">
        <v>16.431</v>
      </c>
      <c r="M43" s="16">
        <f t="shared" si="1"/>
        <v>100</v>
      </c>
      <c r="N43" s="77">
        <v>18.816</v>
      </c>
      <c r="O43" s="65"/>
      <c r="P43" s="66"/>
      <c r="Q43" s="66"/>
      <c r="R43" s="16" t="e">
        <f t="shared" si="2"/>
        <v>#DIV/0!</v>
      </c>
      <c r="S43" s="66"/>
      <c r="T43" s="65"/>
      <c r="U43" s="66"/>
      <c r="V43" s="66"/>
      <c r="W43" s="16" t="e">
        <f t="shared" si="3"/>
        <v>#DIV/0!</v>
      </c>
      <c r="X43" s="77"/>
    </row>
    <row r="44" spans="1:24" s="9" customFormat="1" ht="9.75" customHeight="1">
      <c r="A44" s="11" t="s">
        <v>24</v>
      </c>
      <c r="B44" s="12" t="s">
        <v>28</v>
      </c>
      <c r="C44" s="12"/>
      <c r="D44" s="11" t="s">
        <v>2</v>
      </c>
      <c r="E44" s="65">
        <f>SUM(E6-E12)</f>
        <v>0</v>
      </c>
      <c r="F44" s="66">
        <f>SUM(F6-F12)</f>
        <v>1999.9999999999995</v>
      </c>
      <c r="G44" s="66">
        <f>SUM(G6-G12)</f>
        <v>16.949999999999818</v>
      </c>
      <c r="H44" s="16">
        <f t="shared" si="0"/>
        <v>0.8474999999999911</v>
      </c>
      <c r="I44" s="77">
        <f>SUM(I6-I12)</f>
        <v>38.5600000000004</v>
      </c>
      <c r="J44" s="106">
        <f>SUM(J6-J12)</f>
        <v>0</v>
      </c>
      <c r="K44" s="66">
        <f>SUM(K6-K12)</f>
        <v>0</v>
      </c>
      <c r="L44" s="66">
        <f>SUM(L6-L12)</f>
        <v>16.950000000000045</v>
      </c>
      <c r="M44" s="16" t="e">
        <f t="shared" si="1"/>
        <v>#DIV/0!</v>
      </c>
      <c r="N44" s="77">
        <f>SUM(N6-N12)</f>
        <v>38.559999999999945</v>
      </c>
      <c r="O44" s="65">
        <f>SUM(O6-O12)</f>
        <v>-4.547473508864641E-13</v>
      </c>
      <c r="P44" s="66">
        <f>SUM(P6-P12)</f>
        <v>1999.9999999999998</v>
      </c>
      <c r="Q44" s="66">
        <f>SUM(Q6-Q12)</f>
        <v>4.547473508864641E-13</v>
      </c>
      <c r="R44" s="16">
        <f t="shared" si="2"/>
        <v>2.2737367544323207E-14</v>
      </c>
      <c r="S44" s="66">
        <f>SUM(S6-S12)</f>
        <v>4.547473508864641E-13</v>
      </c>
      <c r="T44" s="65">
        <f>SUM(T6-T12)</f>
        <v>0</v>
      </c>
      <c r="U44" s="66">
        <f>SUM(U6-U12)</f>
        <v>0</v>
      </c>
      <c r="V44" s="66">
        <f>SUM(V6-V12)</f>
        <v>0</v>
      </c>
      <c r="W44" s="16" t="e">
        <f t="shared" si="3"/>
        <v>#DIV/0!</v>
      </c>
      <c r="X44" s="77">
        <f>SUM(X6-X12)</f>
        <v>0</v>
      </c>
    </row>
    <row r="45" spans="1:24" s="31" customFormat="1" ht="9.75" customHeight="1">
      <c r="A45" s="27" t="s">
        <v>25</v>
      </c>
      <c r="B45" s="28" t="s">
        <v>29</v>
      </c>
      <c r="C45" s="28"/>
      <c r="D45" s="27" t="s">
        <v>30</v>
      </c>
      <c r="E45" s="29">
        <v>15182</v>
      </c>
      <c r="F45" s="30">
        <v>16622</v>
      </c>
      <c r="G45" s="30">
        <v>16622</v>
      </c>
      <c r="H45" s="30">
        <f t="shared" si="0"/>
        <v>100</v>
      </c>
      <c r="I45" s="30">
        <v>14838</v>
      </c>
      <c r="J45" s="9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6"/>
    </row>
    <row r="46" spans="1:24" s="31" customFormat="1" ht="9.75" customHeight="1">
      <c r="A46" s="32" t="s">
        <v>26</v>
      </c>
      <c r="B46" s="33" t="s">
        <v>77</v>
      </c>
      <c r="C46" s="33"/>
      <c r="D46" s="32" t="s">
        <v>31</v>
      </c>
      <c r="E46" s="34">
        <v>11.62</v>
      </c>
      <c r="F46" s="35">
        <v>11.13</v>
      </c>
      <c r="G46" s="35">
        <v>11.13</v>
      </c>
      <c r="H46" s="35">
        <f t="shared" si="0"/>
        <v>100</v>
      </c>
      <c r="I46" s="35">
        <v>14.54</v>
      </c>
      <c r="J46" s="96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6"/>
    </row>
    <row r="47" spans="1:24" s="31" customFormat="1" ht="9.75" customHeight="1">
      <c r="A47" s="36" t="s">
        <v>27</v>
      </c>
      <c r="B47" s="37" t="s">
        <v>32</v>
      </c>
      <c r="C47" s="37"/>
      <c r="D47" s="36" t="s">
        <v>31</v>
      </c>
      <c r="E47" s="38">
        <v>13</v>
      </c>
      <c r="F47" s="39">
        <v>14</v>
      </c>
      <c r="G47" s="39">
        <v>14</v>
      </c>
      <c r="H47" s="39">
        <f t="shared" si="0"/>
        <v>100</v>
      </c>
      <c r="I47" s="39">
        <v>15</v>
      </c>
      <c r="J47" s="9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8"/>
    </row>
  </sheetData>
  <mergeCells count="20">
    <mergeCell ref="J4:J5"/>
    <mergeCell ref="K4:M4"/>
    <mergeCell ref="N4:N5"/>
    <mergeCell ref="A3:A5"/>
    <mergeCell ref="B3:C5"/>
    <mergeCell ref="D3:D5"/>
    <mergeCell ref="E4:E5"/>
    <mergeCell ref="E3:I3"/>
    <mergeCell ref="F4:H4"/>
    <mergeCell ref="I4:I5"/>
    <mergeCell ref="A1:X1"/>
    <mergeCell ref="T4:T5"/>
    <mergeCell ref="U4:W4"/>
    <mergeCell ref="X4:X5"/>
    <mergeCell ref="T3:X3"/>
    <mergeCell ref="O4:O5"/>
    <mergeCell ref="P4:R4"/>
    <mergeCell ref="S4:S5"/>
    <mergeCell ref="O3:S3"/>
    <mergeCell ref="J3:N3"/>
  </mergeCells>
  <printOptions horizontalCentered="1" verticalCentered="1"/>
  <pageMargins left="0.5905511811023623" right="0.5905511811023623" top="0.7874015748031497" bottom="0.7874015748031497" header="0.5118110236220472" footer="0.5118110236220472"/>
  <pageSetup firstPageNumber="81" useFirstPageNumber="1" horizontalDpi="300" verticalDpi="300" orientation="landscape" paperSize="9" r:id="rId1"/>
  <headerFooter alignWithMargins="0">
    <oddHeader>&amp;C&amp;"Times New Roman,Tučné"&amp;8&amp;UFinanční a hmotné ukazatele příspěvkových organizací zřízených městem Prostějovem pro rok 2006</oddHeader>
    <oddFooter>&amp;C&amp;8Stránka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111111">
    <tabColor indexed="14"/>
  </sheetPr>
  <dimension ref="A1:X47"/>
  <sheetViews>
    <sheetView zoomScale="120" zoomScaleNormal="120" workbookViewId="0" topLeftCell="A1">
      <selection activeCell="A1" sqref="A1:X1"/>
    </sheetView>
  </sheetViews>
  <sheetFormatPr defaultColWidth="10" defaultRowHeight="8.25"/>
  <cols>
    <col min="1" max="1" width="5.5" style="2" customWidth="1"/>
    <col min="2" max="2" width="6.5" style="0" customWidth="1"/>
    <col min="3" max="3" width="29.25" style="0" bestFit="1" customWidth="1"/>
    <col min="4" max="4" width="8.5" style="0" customWidth="1"/>
    <col min="5" max="7" width="11" style="0" customWidth="1"/>
    <col min="8" max="8" width="8.75" style="0" customWidth="1"/>
    <col min="9" max="12" width="11" style="0" customWidth="1"/>
    <col min="13" max="13" width="8.75" style="0" customWidth="1"/>
    <col min="14" max="17" width="11" style="0" customWidth="1"/>
    <col min="18" max="18" width="8.75" style="0" customWidth="1"/>
    <col min="19" max="22" width="11" style="0" customWidth="1"/>
    <col min="23" max="23" width="8.75" style="0" customWidth="1"/>
    <col min="24" max="24" width="11" style="0" customWidth="1"/>
    <col min="25" max="16384" width="6.5" style="0" customWidth="1"/>
  </cols>
  <sheetData>
    <row r="1" spans="1:24" s="49" customFormat="1" ht="15.75">
      <c r="A1" s="208" t="s">
        <v>106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</row>
    <row r="3" spans="1:24" s="41" customFormat="1" ht="9.75" customHeight="1">
      <c r="A3" s="201" t="s">
        <v>94</v>
      </c>
      <c r="B3" s="204" t="s">
        <v>92</v>
      </c>
      <c r="C3" s="205"/>
      <c r="D3" s="201" t="s">
        <v>93</v>
      </c>
      <c r="E3" s="200" t="s">
        <v>79</v>
      </c>
      <c r="F3" s="200"/>
      <c r="G3" s="200"/>
      <c r="H3" s="200"/>
      <c r="I3" s="200"/>
      <c r="J3" s="200" t="s">
        <v>87</v>
      </c>
      <c r="K3" s="200"/>
      <c r="L3" s="200"/>
      <c r="M3" s="200"/>
      <c r="N3" s="200"/>
      <c r="O3" s="200" t="s">
        <v>88</v>
      </c>
      <c r="P3" s="200"/>
      <c r="Q3" s="200"/>
      <c r="R3" s="200"/>
      <c r="S3" s="200"/>
      <c r="T3" s="200" t="s">
        <v>86</v>
      </c>
      <c r="U3" s="200"/>
      <c r="V3" s="200"/>
      <c r="W3" s="200"/>
      <c r="X3" s="200"/>
    </row>
    <row r="4" spans="1:24" s="41" customFormat="1" ht="9.75" customHeight="1">
      <c r="A4" s="202"/>
      <c r="B4" s="206"/>
      <c r="C4" s="206"/>
      <c r="D4" s="202"/>
      <c r="E4" s="199" t="s">
        <v>91</v>
      </c>
      <c r="F4" s="200" t="s">
        <v>107</v>
      </c>
      <c r="G4" s="200"/>
      <c r="H4" s="200"/>
      <c r="I4" s="199" t="s">
        <v>108</v>
      </c>
      <c r="J4" s="199" t="s">
        <v>91</v>
      </c>
      <c r="K4" s="200" t="s">
        <v>107</v>
      </c>
      <c r="L4" s="200"/>
      <c r="M4" s="200"/>
      <c r="N4" s="199" t="s">
        <v>108</v>
      </c>
      <c r="O4" s="199" t="s">
        <v>91</v>
      </c>
      <c r="P4" s="200" t="s">
        <v>107</v>
      </c>
      <c r="Q4" s="200"/>
      <c r="R4" s="200"/>
      <c r="S4" s="199" t="s">
        <v>108</v>
      </c>
      <c r="T4" s="199" t="s">
        <v>91</v>
      </c>
      <c r="U4" s="200" t="s">
        <v>107</v>
      </c>
      <c r="V4" s="200"/>
      <c r="W4" s="200"/>
      <c r="X4" s="199" t="s">
        <v>108</v>
      </c>
    </row>
    <row r="5" spans="1:24" s="41" customFormat="1" ht="9.75" customHeight="1">
      <c r="A5" s="203"/>
      <c r="B5" s="207"/>
      <c r="C5" s="207"/>
      <c r="D5" s="203"/>
      <c r="E5" s="200"/>
      <c r="F5" s="40" t="s">
        <v>80</v>
      </c>
      <c r="G5" s="40" t="s">
        <v>81</v>
      </c>
      <c r="H5" s="40" t="s">
        <v>82</v>
      </c>
      <c r="I5" s="200"/>
      <c r="J5" s="200"/>
      <c r="K5" s="40" t="s">
        <v>80</v>
      </c>
      <c r="L5" s="40" t="s">
        <v>81</v>
      </c>
      <c r="M5" s="40" t="s">
        <v>82</v>
      </c>
      <c r="N5" s="200"/>
      <c r="O5" s="200"/>
      <c r="P5" s="40" t="s">
        <v>80</v>
      </c>
      <c r="Q5" s="40" t="s">
        <v>81</v>
      </c>
      <c r="R5" s="40" t="s">
        <v>82</v>
      </c>
      <c r="S5" s="200"/>
      <c r="T5" s="200"/>
      <c r="U5" s="40" t="s">
        <v>80</v>
      </c>
      <c r="V5" s="40" t="s">
        <v>81</v>
      </c>
      <c r="W5" s="40" t="s">
        <v>82</v>
      </c>
      <c r="X5" s="200"/>
    </row>
    <row r="6" spans="1:24" s="19" customFormat="1" ht="9.75" customHeight="1">
      <c r="A6" s="11" t="s">
        <v>0</v>
      </c>
      <c r="B6" s="12" t="s">
        <v>1</v>
      </c>
      <c r="C6" s="12"/>
      <c r="D6" s="11" t="s">
        <v>2</v>
      </c>
      <c r="E6" s="65">
        <f>SUM(E7,E10)</f>
        <v>24722.371</v>
      </c>
      <c r="F6" s="66">
        <f>SUM(F7,F10)</f>
        <v>26532.098</v>
      </c>
      <c r="G6" s="66">
        <f>SUM(G7,G10)</f>
        <v>26607.11</v>
      </c>
      <c r="H6" s="16">
        <f aca="true" t="shared" si="0" ref="H6:H47">G6/F6*100</f>
        <v>100.28272170561105</v>
      </c>
      <c r="I6" s="77">
        <f>SUM(I7,I10)</f>
        <v>26081.286</v>
      </c>
      <c r="J6" s="106">
        <f>SUM(J7,J10)</f>
        <v>4292.271000000001</v>
      </c>
      <c r="K6" s="107">
        <f>SUM(K7,K10)</f>
        <v>4968.092000000001</v>
      </c>
      <c r="L6" s="66">
        <f>SUM(L7,L10)</f>
        <v>5043.104</v>
      </c>
      <c r="M6" s="16">
        <f aca="true" t="shared" si="1" ref="M6:M44">L6/K6*100</f>
        <v>101.50987542098657</v>
      </c>
      <c r="N6" s="66">
        <f>SUM(N7,N10)</f>
        <v>5280.553</v>
      </c>
      <c r="O6" s="65">
        <f>SUM(O7,O10)</f>
        <v>20430.1</v>
      </c>
      <c r="P6" s="66">
        <f>SUM(P7,P10)</f>
        <v>21564.006</v>
      </c>
      <c r="Q6" s="66">
        <f>SUM(Q7,Q10)</f>
        <v>21564.006</v>
      </c>
      <c r="R6" s="16">
        <f aca="true" t="shared" si="2" ref="R6:R44">Q6/P6*100</f>
        <v>100</v>
      </c>
      <c r="S6" s="66">
        <f>SUM(S7,S10)</f>
        <v>20800.733</v>
      </c>
      <c r="T6" s="65">
        <f>SUM(T7,T10)</f>
        <v>0</v>
      </c>
      <c r="U6" s="66">
        <f>SUM(U7,U10)</f>
        <v>0</v>
      </c>
      <c r="V6" s="66">
        <f>SUM(V7,V10)</f>
        <v>0</v>
      </c>
      <c r="W6" s="16" t="e">
        <f aca="true" t="shared" si="3" ref="W6:W44">V6/U6*100</f>
        <v>#DIV/0!</v>
      </c>
      <c r="X6" s="77">
        <f>SUM(X7,X10)</f>
        <v>0</v>
      </c>
    </row>
    <row r="7" spans="1:24" s="19" customFormat="1" ht="9.75" customHeight="1">
      <c r="A7" s="11" t="s">
        <v>3</v>
      </c>
      <c r="B7" s="12" t="s">
        <v>76</v>
      </c>
      <c r="C7" s="12"/>
      <c r="D7" s="11" t="s">
        <v>2</v>
      </c>
      <c r="E7" s="65">
        <f>SUM(E8,E9)</f>
        <v>354</v>
      </c>
      <c r="F7" s="66">
        <f>SUM(F8,F9)</f>
        <v>926.8209999999999</v>
      </c>
      <c r="G7" s="66">
        <f>SUM(G8,G9)</f>
        <v>1001.833</v>
      </c>
      <c r="H7" s="16">
        <f t="shared" si="0"/>
        <v>108.09347220229148</v>
      </c>
      <c r="I7" s="77">
        <f>SUM(I8,I9)</f>
        <v>1229.501</v>
      </c>
      <c r="J7" s="102">
        <f>SUM(J8,J9)</f>
        <v>354</v>
      </c>
      <c r="K7" s="123">
        <f>SUM(K8,K9)</f>
        <v>926.8209999999999</v>
      </c>
      <c r="L7" s="66">
        <f>SUM(L8,L9)</f>
        <v>1001.833</v>
      </c>
      <c r="M7" s="16">
        <f t="shared" si="1"/>
        <v>108.09347220229148</v>
      </c>
      <c r="N7" s="66">
        <f>SUM(N8,N9)</f>
        <v>1208.373</v>
      </c>
      <c r="O7" s="65">
        <f>SUM(O8,O9)</f>
        <v>0</v>
      </c>
      <c r="P7" s="66">
        <f>SUM(P8,P9)</f>
        <v>0</v>
      </c>
      <c r="Q7" s="66">
        <f>SUM(Q8,Q9)</f>
        <v>0</v>
      </c>
      <c r="R7" s="16" t="e">
        <f t="shared" si="2"/>
        <v>#DIV/0!</v>
      </c>
      <c r="S7" s="66">
        <f>SUM(S8,S9)</f>
        <v>21.128</v>
      </c>
      <c r="T7" s="65">
        <f>SUM(T8,T9)</f>
        <v>0</v>
      </c>
      <c r="U7" s="66">
        <f>SUM(U8,U9)</f>
        <v>0</v>
      </c>
      <c r="V7" s="66">
        <f>SUM(V8,V9)</f>
        <v>0</v>
      </c>
      <c r="W7" s="16" t="e">
        <f t="shared" si="3"/>
        <v>#DIV/0!</v>
      </c>
      <c r="X7" s="77">
        <f>SUM(X8,X9)</f>
        <v>0</v>
      </c>
    </row>
    <row r="8" spans="1:24" ht="9.75" customHeight="1">
      <c r="A8" s="21" t="s">
        <v>64</v>
      </c>
      <c r="B8" s="4" t="s">
        <v>5</v>
      </c>
      <c r="C8" s="4"/>
      <c r="D8" s="21" t="s">
        <v>2</v>
      </c>
      <c r="E8" s="83">
        <f aca="true" t="shared" si="4" ref="E8:G11">SUM(J8,O8)</f>
        <v>350</v>
      </c>
      <c r="F8" s="84">
        <f t="shared" si="4"/>
        <v>498.503</v>
      </c>
      <c r="G8" s="84">
        <f t="shared" si="4"/>
        <v>561.655</v>
      </c>
      <c r="H8" s="10">
        <f t="shared" si="0"/>
        <v>112.668328976957</v>
      </c>
      <c r="I8" s="91">
        <f>SUM(N8,S8)</f>
        <v>477.612</v>
      </c>
      <c r="J8" s="122">
        <v>350</v>
      </c>
      <c r="K8" s="124">
        <v>498.503</v>
      </c>
      <c r="L8" s="84">
        <v>561.655</v>
      </c>
      <c r="M8" s="10">
        <f t="shared" si="1"/>
        <v>112.668328976957</v>
      </c>
      <c r="N8" s="84">
        <v>477.612</v>
      </c>
      <c r="O8" s="83"/>
      <c r="P8" s="84"/>
      <c r="Q8" s="84"/>
      <c r="R8" s="10" t="e">
        <f t="shared" si="2"/>
        <v>#DIV/0!</v>
      </c>
      <c r="S8" s="84"/>
      <c r="T8" s="83"/>
      <c r="U8" s="84"/>
      <c r="V8" s="84"/>
      <c r="W8" s="10" t="e">
        <f t="shared" si="3"/>
        <v>#DIV/0!</v>
      </c>
      <c r="X8" s="91"/>
    </row>
    <row r="9" spans="1:24" ht="9.75" customHeight="1">
      <c r="A9" s="22" t="s">
        <v>65</v>
      </c>
      <c r="B9" s="13" t="s">
        <v>7</v>
      </c>
      <c r="C9" s="13"/>
      <c r="D9" s="22" t="s">
        <v>2</v>
      </c>
      <c r="E9" s="85">
        <f t="shared" si="4"/>
        <v>4</v>
      </c>
      <c r="F9" s="86">
        <f t="shared" si="4"/>
        <v>428.318</v>
      </c>
      <c r="G9" s="86">
        <f t="shared" si="4"/>
        <v>440.178</v>
      </c>
      <c r="H9" s="6">
        <f t="shared" si="0"/>
        <v>102.76897071801791</v>
      </c>
      <c r="I9" s="92">
        <f>SUM(N9,S9)</f>
        <v>751.889</v>
      </c>
      <c r="J9" s="108">
        <v>4</v>
      </c>
      <c r="K9" s="109">
        <v>428.318</v>
      </c>
      <c r="L9" s="86">
        <v>440.178</v>
      </c>
      <c r="M9" s="6">
        <f t="shared" si="1"/>
        <v>102.76897071801791</v>
      </c>
      <c r="N9" s="86">
        <v>730.761</v>
      </c>
      <c r="O9" s="85"/>
      <c r="P9" s="86"/>
      <c r="Q9" s="86"/>
      <c r="R9" s="6" t="e">
        <f t="shared" si="2"/>
        <v>#DIV/0!</v>
      </c>
      <c r="S9" s="86">
        <v>21.128</v>
      </c>
      <c r="T9" s="85"/>
      <c r="U9" s="86"/>
      <c r="V9" s="86"/>
      <c r="W9" s="6" t="e">
        <f t="shared" si="3"/>
        <v>#DIV/0!</v>
      </c>
      <c r="X9" s="92"/>
    </row>
    <row r="10" spans="1:24" s="9" customFormat="1" ht="9.75" customHeight="1">
      <c r="A10" s="11" t="s">
        <v>4</v>
      </c>
      <c r="B10" s="18" t="s">
        <v>9</v>
      </c>
      <c r="C10" s="17"/>
      <c r="D10" s="11" t="s">
        <v>2</v>
      </c>
      <c r="E10" s="65">
        <f t="shared" si="4"/>
        <v>24368.371</v>
      </c>
      <c r="F10" s="66">
        <f t="shared" si="4"/>
        <v>25605.277000000002</v>
      </c>
      <c r="G10" s="66">
        <f t="shared" si="4"/>
        <v>25605.277000000002</v>
      </c>
      <c r="H10" s="16">
        <f t="shared" si="0"/>
        <v>100</v>
      </c>
      <c r="I10" s="77">
        <f>SUM(N10,S10)</f>
        <v>24851.785</v>
      </c>
      <c r="J10" s="110">
        <v>3938.271</v>
      </c>
      <c r="K10" s="111">
        <v>4041.271</v>
      </c>
      <c r="L10" s="66">
        <v>4041.271</v>
      </c>
      <c r="M10" s="16">
        <f t="shared" si="1"/>
        <v>100</v>
      </c>
      <c r="N10" s="66">
        <v>4072.18</v>
      </c>
      <c r="O10" s="65">
        <v>20430.1</v>
      </c>
      <c r="P10" s="66">
        <v>21564.006</v>
      </c>
      <c r="Q10" s="66">
        <v>21564.006</v>
      </c>
      <c r="R10" s="16">
        <f t="shared" si="2"/>
        <v>100</v>
      </c>
      <c r="S10" s="66">
        <v>20779.605</v>
      </c>
      <c r="T10" s="65"/>
      <c r="U10" s="66"/>
      <c r="V10" s="66"/>
      <c r="W10" s="16" t="e">
        <f t="shared" si="3"/>
        <v>#DIV/0!</v>
      </c>
      <c r="X10" s="77"/>
    </row>
    <row r="11" spans="1:24" s="9" customFormat="1" ht="9.75" customHeight="1">
      <c r="A11" s="11" t="s">
        <v>6</v>
      </c>
      <c r="B11" s="18" t="s">
        <v>11</v>
      </c>
      <c r="C11" s="17"/>
      <c r="D11" s="11" t="s">
        <v>2</v>
      </c>
      <c r="E11" s="65">
        <f t="shared" si="4"/>
        <v>0</v>
      </c>
      <c r="F11" s="66">
        <f t="shared" si="4"/>
        <v>0</v>
      </c>
      <c r="G11" s="66">
        <f t="shared" si="4"/>
        <v>0</v>
      </c>
      <c r="H11" s="16" t="e">
        <f t="shared" si="0"/>
        <v>#DIV/0!</v>
      </c>
      <c r="I11" s="77">
        <f>SUM(N11,S11)</f>
        <v>0</v>
      </c>
      <c r="J11" s="112"/>
      <c r="K11" s="113"/>
      <c r="L11" s="66"/>
      <c r="M11" s="16" t="e">
        <f t="shared" si="1"/>
        <v>#DIV/0!</v>
      </c>
      <c r="N11" s="66"/>
      <c r="O11" s="65"/>
      <c r="P11" s="66"/>
      <c r="Q11" s="66"/>
      <c r="R11" s="16" t="e">
        <f t="shared" si="2"/>
        <v>#DIV/0!</v>
      </c>
      <c r="S11" s="66"/>
      <c r="T11" s="65"/>
      <c r="U11" s="66"/>
      <c r="V11" s="66"/>
      <c r="W11" s="16" t="e">
        <f t="shared" si="3"/>
        <v>#DIV/0!</v>
      </c>
      <c r="X11" s="77"/>
    </row>
    <row r="12" spans="1:24" s="9" customFormat="1" ht="9.75" customHeight="1">
      <c r="A12" s="11" t="s">
        <v>8</v>
      </c>
      <c r="B12" s="18" t="s">
        <v>13</v>
      </c>
      <c r="C12" s="17"/>
      <c r="D12" s="11" t="s">
        <v>2</v>
      </c>
      <c r="E12" s="65">
        <f>SUM(E13,E17,E23,E27,E31,E32,E36,E37,E38,E39,E40,E43)</f>
        <v>24722.371000000003</v>
      </c>
      <c r="F12" s="66">
        <f>SUM(F13,F17,F23,F27,F31,F32,F36,F37,F38,F39,F40,F43)</f>
        <v>26532.098</v>
      </c>
      <c r="G12" s="66">
        <f>SUM(G13,G17,G23,G27,G31,G32,G36,G37,G38,G39,G40,G43)</f>
        <v>26520.704</v>
      </c>
      <c r="H12" s="16">
        <f t="shared" si="0"/>
        <v>99.95705578955723</v>
      </c>
      <c r="I12" s="77">
        <f>SUM(I13,I17,I23,I27,I31,I32,I36,I37,I38,I39,I40,I43)</f>
        <v>26026.275</v>
      </c>
      <c r="J12" s="106">
        <f>SUM(J13,J17,J23,J27,J31,J32,J36,J37,J38,J39,J40,J43)</f>
        <v>4292.271</v>
      </c>
      <c r="K12" s="107">
        <f>SUM(K13,K17,K23,K27,K31,K32,K36,K37,K38,K39,K40,K43)</f>
        <v>4968.092</v>
      </c>
      <c r="L12" s="66">
        <f>SUM(L13,L17,L23,L27,L31,L32,L36,L37,L38,L39,L40,L43)</f>
        <v>4956.698</v>
      </c>
      <c r="M12" s="16">
        <f t="shared" si="1"/>
        <v>99.77065642101637</v>
      </c>
      <c r="N12" s="66">
        <f>SUM(N13,N17,N23,N27,N31,N32,N36,N37,N38,N39,N40,N43)</f>
        <v>5225.5419999999995</v>
      </c>
      <c r="O12" s="65">
        <f>SUM(O13,O17,O23,O27,O31,O32,O36,O37,O38,O39,O40,O43)</f>
        <v>20430.1</v>
      </c>
      <c r="P12" s="66">
        <f>SUM(P13,P17,P23,P27,P31,P32,P36,P37,P38,P39,P40,P43)</f>
        <v>21564.006</v>
      </c>
      <c r="Q12" s="66">
        <f>SUM(Q13,Q17,Q23,Q27,Q31,Q32,Q36,Q37,Q38,Q39,Q40,Q43)</f>
        <v>21564.006</v>
      </c>
      <c r="R12" s="16">
        <f t="shared" si="2"/>
        <v>100</v>
      </c>
      <c r="S12" s="66">
        <f>SUM(S13,S17,S23,S27,S31,S32,S36,S37,S38,S39,S40,S43)</f>
        <v>20800.733000000004</v>
      </c>
      <c r="T12" s="65">
        <f>SUM(T13,T17,T23,T27,T31,T32,T36,T37,T38,T39,T40,T43)</f>
        <v>0</v>
      </c>
      <c r="U12" s="66">
        <f>SUM(U13,U17,U23,U27,U31,U32,U36,U37,U38,U39,U40,U43)</f>
        <v>0</v>
      </c>
      <c r="V12" s="66">
        <f>SUM(V13,V17,V23,V27,V31,V32,V36,V37,V38,V39,V40,V43)</f>
        <v>0</v>
      </c>
      <c r="W12" s="16" t="e">
        <f t="shared" si="3"/>
        <v>#DIV/0!</v>
      </c>
      <c r="X12" s="77">
        <f>SUM(X13,X17,X23,X27,X31,X32,X36,X37,X38,X39,X40,X43)</f>
        <v>0</v>
      </c>
    </row>
    <row r="13" spans="1:24" s="9" customFormat="1" ht="9.75" customHeight="1">
      <c r="A13" s="15" t="s">
        <v>10</v>
      </c>
      <c r="B13" s="20" t="s">
        <v>33</v>
      </c>
      <c r="C13" s="25"/>
      <c r="D13" s="15" t="s">
        <v>2</v>
      </c>
      <c r="E13" s="71">
        <f>SUM(E14:E16)</f>
        <v>970.81</v>
      </c>
      <c r="F13" s="72">
        <f>SUM(F14:F16)</f>
        <v>1532.1480000000001</v>
      </c>
      <c r="G13" s="72">
        <f>SUM(G14:G16)</f>
        <v>1532.147</v>
      </c>
      <c r="H13" s="8">
        <f t="shared" si="0"/>
        <v>99.99993473215379</v>
      </c>
      <c r="I13" s="80">
        <f>SUM(I14:I16)</f>
        <v>1136.673</v>
      </c>
      <c r="J13" s="114">
        <f>SUM(J14:J16)</f>
        <v>569.5</v>
      </c>
      <c r="K13" s="115">
        <f>SUM(K14:K16)</f>
        <v>846.037</v>
      </c>
      <c r="L13" s="72">
        <f>SUM(L14:L16)</f>
        <v>846.0360000000001</v>
      </c>
      <c r="M13" s="8">
        <f t="shared" si="1"/>
        <v>99.99988180185973</v>
      </c>
      <c r="N13" s="72">
        <f>SUM(N14:N16)</f>
        <v>713.178</v>
      </c>
      <c r="O13" s="71">
        <f>SUM(O14:O16)</f>
        <v>401.31</v>
      </c>
      <c r="P13" s="72">
        <f>SUM(P14:P16)</f>
        <v>686.111</v>
      </c>
      <c r="Q13" s="72">
        <f>SUM(Q14:Q16)</f>
        <v>686.111</v>
      </c>
      <c r="R13" s="8">
        <f t="shared" si="2"/>
        <v>100</v>
      </c>
      <c r="S13" s="72">
        <f>SUM(S14:S16)</f>
        <v>423.495</v>
      </c>
      <c r="T13" s="71">
        <f>SUM(T14:T16)</f>
        <v>0</v>
      </c>
      <c r="U13" s="72">
        <f>SUM(U14:U16)</f>
        <v>0</v>
      </c>
      <c r="V13" s="72">
        <f>SUM(V14:V16)</f>
        <v>0</v>
      </c>
      <c r="W13" s="8" t="e">
        <f t="shared" si="3"/>
        <v>#DIV/0!</v>
      </c>
      <c r="X13" s="80">
        <f>SUM(X14:X16)</f>
        <v>0</v>
      </c>
    </row>
    <row r="14" spans="1:24" ht="9.75" customHeight="1">
      <c r="A14" s="21" t="s">
        <v>66</v>
      </c>
      <c r="B14" s="4" t="s">
        <v>34</v>
      </c>
      <c r="C14" s="4" t="s">
        <v>35</v>
      </c>
      <c r="D14" s="21" t="s">
        <v>2</v>
      </c>
      <c r="E14" s="83">
        <f aca="true" t="shared" si="5" ref="E14:G16">SUM(J14,O14)</f>
        <v>200</v>
      </c>
      <c r="F14" s="84">
        <f t="shared" si="5"/>
        <v>554.846</v>
      </c>
      <c r="G14" s="84">
        <f t="shared" si="5"/>
        <v>554.846</v>
      </c>
      <c r="H14" s="10">
        <f t="shared" si="0"/>
        <v>100</v>
      </c>
      <c r="I14" s="91">
        <f>SUM(N14,S14)</f>
        <v>117.104</v>
      </c>
      <c r="J14" s="108">
        <v>200</v>
      </c>
      <c r="K14" s="109">
        <v>554.846</v>
      </c>
      <c r="L14" s="84">
        <v>554.846</v>
      </c>
      <c r="M14" s="10">
        <f t="shared" si="1"/>
        <v>100</v>
      </c>
      <c r="N14" s="84">
        <v>117.104</v>
      </c>
      <c r="O14" s="83"/>
      <c r="P14" s="84"/>
      <c r="Q14" s="84"/>
      <c r="R14" s="10" t="e">
        <f t="shared" si="2"/>
        <v>#DIV/0!</v>
      </c>
      <c r="S14" s="84"/>
      <c r="T14" s="83"/>
      <c r="U14" s="84"/>
      <c r="V14" s="84"/>
      <c r="W14" s="10" t="e">
        <f t="shared" si="3"/>
        <v>#DIV/0!</v>
      </c>
      <c r="X14" s="91"/>
    </row>
    <row r="15" spans="1:24" ht="9.75" customHeight="1">
      <c r="A15" s="23" t="s">
        <v>67</v>
      </c>
      <c r="B15" s="5"/>
      <c r="C15" s="5" t="s">
        <v>38</v>
      </c>
      <c r="D15" s="23" t="s">
        <v>2</v>
      </c>
      <c r="E15" s="87">
        <f t="shared" si="5"/>
        <v>95</v>
      </c>
      <c r="F15" s="88">
        <f t="shared" si="5"/>
        <v>70.936</v>
      </c>
      <c r="G15" s="88">
        <f t="shared" si="5"/>
        <v>70.936</v>
      </c>
      <c r="H15" s="3">
        <f t="shared" si="0"/>
        <v>100</v>
      </c>
      <c r="I15" s="93">
        <f>SUM(N15,S15)</f>
        <v>318.894</v>
      </c>
      <c r="J15" s="108">
        <v>95</v>
      </c>
      <c r="K15" s="109">
        <v>70.936</v>
      </c>
      <c r="L15" s="88">
        <v>70.936</v>
      </c>
      <c r="M15" s="3">
        <f t="shared" si="1"/>
        <v>100</v>
      </c>
      <c r="N15" s="88">
        <v>318.894</v>
      </c>
      <c r="O15" s="87"/>
      <c r="P15" s="88"/>
      <c r="Q15" s="88"/>
      <c r="R15" s="3" t="e">
        <f t="shared" si="2"/>
        <v>#DIV/0!</v>
      </c>
      <c r="S15" s="88"/>
      <c r="T15" s="87"/>
      <c r="U15" s="88"/>
      <c r="V15" s="88"/>
      <c r="W15" s="3" t="e">
        <f t="shared" si="3"/>
        <v>#DIV/0!</v>
      </c>
      <c r="X15" s="93"/>
    </row>
    <row r="16" spans="1:24" ht="9.75" customHeight="1">
      <c r="A16" s="24" t="s">
        <v>68</v>
      </c>
      <c r="B16" s="14"/>
      <c r="C16" s="14" t="s">
        <v>39</v>
      </c>
      <c r="D16" s="24" t="s">
        <v>2</v>
      </c>
      <c r="E16" s="89">
        <f t="shared" si="5"/>
        <v>675.81</v>
      </c>
      <c r="F16" s="90">
        <f t="shared" si="5"/>
        <v>906.366</v>
      </c>
      <c r="G16" s="90">
        <f t="shared" si="5"/>
        <v>906.365</v>
      </c>
      <c r="H16" s="7">
        <f t="shared" si="0"/>
        <v>99.99988966929475</v>
      </c>
      <c r="I16" s="94">
        <f>SUM(N16,S16)</f>
        <v>700.675</v>
      </c>
      <c r="J16" s="116">
        <v>274.5</v>
      </c>
      <c r="K16" s="117">
        <v>220.255</v>
      </c>
      <c r="L16" s="90">
        <v>220.254</v>
      </c>
      <c r="M16" s="7">
        <f t="shared" si="1"/>
        <v>99.99954598079499</v>
      </c>
      <c r="N16" s="90">
        <v>277.18</v>
      </c>
      <c r="O16" s="89">
        <v>401.31</v>
      </c>
      <c r="P16" s="90">
        <v>686.111</v>
      </c>
      <c r="Q16" s="90">
        <v>686.111</v>
      </c>
      <c r="R16" s="7">
        <f t="shared" si="2"/>
        <v>100</v>
      </c>
      <c r="S16" s="90">
        <v>423.495</v>
      </c>
      <c r="T16" s="89"/>
      <c r="U16" s="90"/>
      <c r="V16" s="90"/>
      <c r="W16" s="7" t="e">
        <f t="shared" si="3"/>
        <v>#DIV/0!</v>
      </c>
      <c r="X16" s="94"/>
    </row>
    <row r="17" spans="1:24" s="9" customFormat="1" ht="9.75" customHeight="1">
      <c r="A17" s="15" t="s">
        <v>12</v>
      </c>
      <c r="B17" s="26" t="s">
        <v>49</v>
      </c>
      <c r="C17" s="26"/>
      <c r="D17" s="15" t="s">
        <v>2</v>
      </c>
      <c r="E17" s="71">
        <f>SUM(E18:E22)</f>
        <v>2135</v>
      </c>
      <c r="F17" s="72">
        <f>SUM(F18:F22)</f>
        <v>2234.214</v>
      </c>
      <c r="G17" s="72">
        <f>SUM(G18:G22)</f>
        <v>2234.214</v>
      </c>
      <c r="H17" s="8">
        <f t="shared" si="0"/>
        <v>100</v>
      </c>
      <c r="I17" s="80">
        <f>SUM(I18:I22)</f>
        <v>1994.857</v>
      </c>
      <c r="J17" s="114">
        <f>SUM(J18:J22)</f>
        <v>2135</v>
      </c>
      <c r="K17" s="115">
        <f>SUM(K18:K22)</f>
        <v>2234.214</v>
      </c>
      <c r="L17" s="72">
        <f>SUM(L18:L22)</f>
        <v>2234.214</v>
      </c>
      <c r="M17" s="8">
        <f t="shared" si="1"/>
        <v>100</v>
      </c>
      <c r="N17" s="72">
        <f>SUM(N18:N22)</f>
        <v>1994.857</v>
      </c>
      <c r="O17" s="71">
        <f>SUM(O18:O22)</f>
        <v>0</v>
      </c>
      <c r="P17" s="72">
        <f>SUM(P18:P22)</f>
        <v>0</v>
      </c>
      <c r="Q17" s="72">
        <f>SUM(Q18:Q22)</f>
        <v>0</v>
      </c>
      <c r="R17" s="8" t="e">
        <f t="shared" si="2"/>
        <v>#DIV/0!</v>
      </c>
      <c r="S17" s="72">
        <f>SUM(S18:S22)</f>
        <v>0</v>
      </c>
      <c r="T17" s="71">
        <f>SUM(T18:T22)</f>
        <v>0</v>
      </c>
      <c r="U17" s="72">
        <f>SUM(U18:U22)</f>
        <v>0</v>
      </c>
      <c r="V17" s="72">
        <f>SUM(V18:V22)</f>
        <v>0</v>
      </c>
      <c r="W17" s="8" t="e">
        <f t="shared" si="3"/>
        <v>#DIV/0!</v>
      </c>
      <c r="X17" s="80">
        <f>SUM(X18:X22)</f>
        <v>0</v>
      </c>
    </row>
    <row r="18" spans="1:24" ht="9.75" customHeight="1">
      <c r="A18" s="23" t="s">
        <v>69</v>
      </c>
      <c r="B18" s="5" t="s">
        <v>34</v>
      </c>
      <c r="C18" s="5" t="s">
        <v>44</v>
      </c>
      <c r="D18" s="23" t="s">
        <v>2</v>
      </c>
      <c r="E18" s="87">
        <f aca="true" t="shared" si="6" ref="E18:G22">SUM(J18,O18)</f>
        <v>443</v>
      </c>
      <c r="F18" s="88">
        <f t="shared" si="6"/>
        <v>385.828</v>
      </c>
      <c r="G18" s="88">
        <f t="shared" si="6"/>
        <v>385.828</v>
      </c>
      <c r="H18" s="3">
        <f t="shared" si="0"/>
        <v>100</v>
      </c>
      <c r="I18" s="93">
        <f>SUM(N18,S18)</f>
        <v>325.631</v>
      </c>
      <c r="J18" s="108">
        <v>443</v>
      </c>
      <c r="K18" s="109">
        <v>385.828</v>
      </c>
      <c r="L18" s="88">
        <v>385.828</v>
      </c>
      <c r="M18" s="3">
        <f t="shared" si="1"/>
        <v>100</v>
      </c>
      <c r="N18" s="88">
        <v>325.631</v>
      </c>
      <c r="O18" s="87"/>
      <c r="P18" s="88"/>
      <c r="Q18" s="88"/>
      <c r="R18" s="3" t="e">
        <f t="shared" si="2"/>
        <v>#DIV/0!</v>
      </c>
      <c r="S18" s="88"/>
      <c r="T18" s="87"/>
      <c r="U18" s="88"/>
      <c r="V18" s="88"/>
      <c r="W18" s="3" t="e">
        <f t="shared" si="3"/>
        <v>#DIV/0!</v>
      </c>
      <c r="X18" s="93"/>
    </row>
    <row r="19" spans="1:24" ht="9.75" customHeight="1">
      <c r="A19" s="23" t="s">
        <v>70</v>
      </c>
      <c r="B19" s="5"/>
      <c r="C19" s="5" t="s">
        <v>45</v>
      </c>
      <c r="D19" s="23" t="s">
        <v>2</v>
      </c>
      <c r="E19" s="87">
        <f t="shared" si="6"/>
        <v>212</v>
      </c>
      <c r="F19" s="88">
        <f t="shared" si="6"/>
        <v>202.342</v>
      </c>
      <c r="G19" s="88">
        <f t="shared" si="6"/>
        <v>202.342</v>
      </c>
      <c r="H19" s="3">
        <f t="shared" si="0"/>
        <v>100</v>
      </c>
      <c r="I19" s="93">
        <f>SUM(N19,S19)</f>
        <v>232.309</v>
      </c>
      <c r="J19" s="108">
        <v>212</v>
      </c>
      <c r="K19" s="109">
        <v>202.342</v>
      </c>
      <c r="L19" s="88">
        <v>202.342</v>
      </c>
      <c r="M19" s="3">
        <f t="shared" si="1"/>
        <v>100</v>
      </c>
      <c r="N19" s="88">
        <v>232.309</v>
      </c>
      <c r="O19" s="87"/>
      <c r="P19" s="88"/>
      <c r="Q19" s="88"/>
      <c r="R19" s="3" t="e">
        <f t="shared" si="2"/>
        <v>#DIV/0!</v>
      </c>
      <c r="S19" s="88"/>
      <c r="T19" s="87"/>
      <c r="U19" s="88"/>
      <c r="V19" s="88"/>
      <c r="W19" s="3" t="e">
        <f t="shared" si="3"/>
        <v>#DIV/0!</v>
      </c>
      <c r="X19" s="93"/>
    </row>
    <row r="20" spans="1:24" ht="9.75" customHeight="1">
      <c r="A20" s="23" t="s">
        <v>71</v>
      </c>
      <c r="B20" s="5"/>
      <c r="C20" s="5" t="s">
        <v>46</v>
      </c>
      <c r="D20" s="23" t="s">
        <v>2</v>
      </c>
      <c r="E20" s="87">
        <f t="shared" si="6"/>
        <v>1480</v>
      </c>
      <c r="F20" s="88">
        <f t="shared" si="6"/>
        <v>1646.044</v>
      </c>
      <c r="G20" s="88">
        <f t="shared" si="6"/>
        <v>1646.044</v>
      </c>
      <c r="H20" s="3">
        <f t="shared" si="0"/>
        <v>100</v>
      </c>
      <c r="I20" s="93">
        <f>SUM(N20,S20)</f>
        <v>1436.917</v>
      </c>
      <c r="J20" s="108">
        <v>1480</v>
      </c>
      <c r="K20" s="109">
        <v>1646.044</v>
      </c>
      <c r="L20" s="88">
        <v>1646.044</v>
      </c>
      <c r="M20" s="3">
        <f t="shared" si="1"/>
        <v>100</v>
      </c>
      <c r="N20" s="88">
        <v>1436.917</v>
      </c>
      <c r="O20" s="87"/>
      <c r="P20" s="88"/>
      <c r="Q20" s="88"/>
      <c r="R20" s="3" t="e">
        <f t="shared" si="2"/>
        <v>#DIV/0!</v>
      </c>
      <c r="S20" s="88"/>
      <c r="T20" s="87"/>
      <c r="U20" s="88"/>
      <c r="V20" s="88"/>
      <c r="W20" s="3" t="e">
        <f t="shared" si="3"/>
        <v>#DIV/0!</v>
      </c>
      <c r="X20" s="93"/>
    </row>
    <row r="21" spans="1:24" ht="9.75" customHeight="1">
      <c r="A21" s="23" t="s">
        <v>72</v>
      </c>
      <c r="B21" s="5"/>
      <c r="C21" s="5" t="s">
        <v>47</v>
      </c>
      <c r="D21" s="23" t="s">
        <v>2</v>
      </c>
      <c r="E21" s="87">
        <f t="shared" si="6"/>
        <v>0</v>
      </c>
      <c r="F21" s="88">
        <f t="shared" si="6"/>
        <v>0</v>
      </c>
      <c r="G21" s="88">
        <f t="shared" si="6"/>
        <v>0</v>
      </c>
      <c r="H21" s="3" t="e">
        <f t="shared" si="0"/>
        <v>#DIV/0!</v>
      </c>
      <c r="I21" s="93">
        <f>SUM(N21,S21)</f>
        <v>0</v>
      </c>
      <c r="J21" s="108"/>
      <c r="K21" s="109"/>
      <c r="L21" s="88"/>
      <c r="M21" s="3" t="e">
        <f t="shared" si="1"/>
        <v>#DIV/0!</v>
      </c>
      <c r="N21" s="88"/>
      <c r="O21" s="87"/>
      <c r="P21" s="88"/>
      <c r="Q21" s="88"/>
      <c r="R21" s="3" t="e">
        <f t="shared" si="2"/>
        <v>#DIV/0!</v>
      </c>
      <c r="S21" s="88"/>
      <c r="T21" s="87"/>
      <c r="U21" s="88"/>
      <c r="V21" s="88"/>
      <c r="W21" s="3" t="e">
        <f t="shared" si="3"/>
        <v>#DIV/0!</v>
      </c>
      <c r="X21" s="93"/>
    </row>
    <row r="22" spans="1:24" ht="9.75" customHeight="1">
      <c r="A22" s="24" t="s">
        <v>73</v>
      </c>
      <c r="B22" s="14"/>
      <c r="C22" s="14" t="s">
        <v>39</v>
      </c>
      <c r="D22" s="24" t="s">
        <v>2</v>
      </c>
      <c r="E22" s="89">
        <f t="shared" si="6"/>
        <v>0</v>
      </c>
      <c r="F22" s="90">
        <f t="shared" si="6"/>
        <v>0</v>
      </c>
      <c r="G22" s="90">
        <f t="shared" si="6"/>
        <v>0</v>
      </c>
      <c r="H22" s="7" t="e">
        <f t="shared" si="0"/>
        <v>#DIV/0!</v>
      </c>
      <c r="I22" s="94">
        <f>SUM(N22,S22)</f>
        <v>0</v>
      </c>
      <c r="J22" s="118"/>
      <c r="K22" s="119"/>
      <c r="L22" s="90"/>
      <c r="M22" s="7" t="e">
        <f t="shared" si="1"/>
        <v>#DIV/0!</v>
      </c>
      <c r="N22" s="90"/>
      <c r="O22" s="89"/>
      <c r="P22" s="90"/>
      <c r="Q22" s="90"/>
      <c r="R22" s="7" t="e">
        <f t="shared" si="2"/>
        <v>#DIV/0!</v>
      </c>
      <c r="S22" s="90"/>
      <c r="T22" s="89"/>
      <c r="U22" s="90"/>
      <c r="V22" s="90"/>
      <c r="W22" s="7" t="e">
        <f t="shared" si="3"/>
        <v>#DIV/0!</v>
      </c>
      <c r="X22" s="94"/>
    </row>
    <row r="23" spans="1:24" s="9" customFormat="1" ht="9.75" customHeight="1">
      <c r="A23" s="15" t="s">
        <v>14</v>
      </c>
      <c r="B23" s="26" t="s">
        <v>50</v>
      </c>
      <c r="C23" s="26"/>
      <c r="D23" s="15" t="s">
        <v>2</v>
      </c>
      <c r="E23" s="71">
        <f>SUM(E24:E26)</f>
        <v>0</v>
      </c>
      <c r="F23" s="72">
        <f>SUM(F24:F26)</f>
        <v>0</v>
      </c>
      <c r="G23" s="72">
        <f>SUM(G24:G26)</f>
        <v>0</v>
      </c>
      <c r="H23" s="8" t="e">
        <f t="shared" si="0"/>
        <v>#DIV/0!</v>
      </c>
      <c r="I23" s="80">
        <f>SUM(I24:I26)</f>
        <v>0</v>
      </c>
      <c r="J23" s="114">
        <f>SUM(J24:J26)</f>
        <v>0</v>
      </c>
      <c r="K23" s="115">
        <f>SUM(K24:K26)</f>
        <v>0</v>
      </c>
      <c r="L23" s="72">
        <f>SUM(L24:L26)</f>
        <v>0</v>
      </c>
      <c r="M23" s="8" t="e">
        <f t="shared" si="1"/>
        <v>#DIV/0!</v>
      </c>
      <c r="N23" s="72">
        <f>SUM(N24:N26)</f>
        <v>0</v>
      </c>
      <c r="O23" s="71">
        <f>SUM(O24:O26)</f>
        <v>0</v>
      </c>
      <c r="P23" s="72">
        <f>SUM(P24:P26)</f>
        <v>0</v>
      </c>
      <c r="Q23" s="72">
        <f>SUM(Q24:Q26)</f>
        <v>0</v>
      </c>
      <c r="R23" s="8" t="e">
        <f t="shared" si="2"/>
        <v>#DIV/0!</v>
      </c>
      <c r="S23" s="72">
        <f>SUM(S24:S26)</f>
        <v>0</v>
      </c>
      <c r="T23" s="71">
        <f>SUM(T24:T26)</f>
        <v>0</v>
      </c>
      <c r="U23" s="72">
        <f>SUM(U24:U26)</f>
        <v>0</v>
      </c>
      <c r="V23" s="72">
        <f>SUM(V24:V26)</f>
        <v>0</v>
      </c>
      <c r="W23" s="8" t="e">
        <f t="shared" si="3"/>
        <v>#DIV/0!</v>
      </c>
      <c r="X23" s="80">
        <f>SUM(X24:X26)</f>
        <v>0</v>
      </c>
    </row>
    <row r="24" spans="1:24" ht="9.75" customHeight="1">
      <c r="A24" s="23" t="s">
        <v>36</v>
      </c>
      <c r="B24" s="5" t="s">
        <v>34</v>
      </c>
      <c r="C24" s="5" t="s">
        <v>78</v>
      </c>
      <c r="D24" s="23" t="s">
        <v>2</v>
      </c>
      <c r="E24" s="87">
        <f aca="true" t="shared" si="7" ref="E24:G26">SUM(J24,O24)</f>
        <v>0</v>
      </c>
      <c r="F24" s="88">
        <f t="shared" si="7"/>
        <v>0</v>
      </c>
      <c r="G24" s="88">
        <f t="shared" si="7"/>
        <v>0</v>
      </c>
      <c r="H24" s="3" t="e">
        <f t="shared" si="0"/>
        <v>#DIV/0!</v>
      </c>
      <c r="I24" s="93">
        <f>SUM(N24,S24)</f>
        <v>0</v>
      </c>
      <c r="J24" s="108"/>
      <c r="K24" s="109"/>
      <c r="L24" s="88"/>
      <c r="M24" s="3" t="e">
        <f t="shared" si="1"/>
        <v>#DIV/0!</v>
      </c>
      <c r="N24" s="88"/>
      <c r="O24" s="87"/>
      <c r="P24" s="88"/>
      <c r="Q24" s="88"/>
      <c r="R24" s="3" t="e">
        <f t="shared" si="2"/>
        <v>#DIV/0!</v>
      </c>
      <c r="S24" s="88"/>
      <c r="T24" s="87"/>
      <c r="U24" s="88"/>
      <c r="V24" s="88"/>
      <c r="W24" s="3" t="e">
        <f t="shared" si="3"/>
        <v>#DIV/0!</v>
      </c>
      <c r="X24" s="93"/>
    </row>
    <row r="25" spans="1:24" ht="9.75" customHeight="1">
      <c r="A25" s="23" t="s">
        <v>37</v>
      </c>
      <c r="B25" s="5"/>
      <c r="C25" s="5" t="s">
        <v>48</v>
      </c>
      <c r="D25" s="23" t="s">
        <v>2</v>
      </c>
      <c r="E25" s="87">
        <f t="shared" si="7"/>
        <v>0</v>
      </c>
      <c r="F25" s="88">
        <f t="shared" si="7"/>
        <v>0</v>
      </c>
      <c r="G25" s="88">
        <f t="shared" si="7"/>
        <v>0</v>
      </c>
      <c r="H25" s="3" t="e">
        <f t="shared" si="0"/>
        <v>#DIV/0!</v>
      </c>
      <c r="I25" s="93">
        <f>SUM(N25,S25)</f>
        <v>0</v>
      </c>
      <c r="J25" s="108"/>
      <c r="K25" s="109"/>
      <c r="L25" s="88"/>
      <c r="M25" s="3" t="e">
        <f t="shared" si="1"/>
        <v>#DIV/0!</v>
      </c>
      <c r="N25" s="88"/>
      <c r="O25" s="87"/>
      <c r="P25" s="88"/>
      <c r="Q25" s="88"/>
      <c r="R25" s="3" t="e">
        <f t="shared" si="2"/>
        <v>#DIV/0!</v>
      </c>
      <c r="S25" s="88"/>
      <c r="T25" s="87"/>
      <c r="U25" s="88"/>
      <c r="V25" s="88"/>
      <c r="W25" s="3" t="e">
        <f t="shared" si="3"/>
        <v>#DIV/0!</v>
      </c>
      <c r="X25" s="93"/>
    </row>
    <row r="26" spans="1:24" ht="9.75" customHeight="1">
      <c r="A26" s="24" t="s">
        <v>40</v>
      </c>
      <c r="B26" s="14"/>
      <c r="C26" s="14" t="s">
        <v>39</v>
      </c>
      <c r="D26" s="24" t="s">
        <v>2</v>
      </c>
      <c r="E26" s="89">
        <f t="shared" si="7"/>
        <v>0</v>
      </c>
      <c r="F26" s="90">
        <f t="shared" si="7"/>
        <v>0</v>
      </c>
      <c r="G26" s="90">
        <f t="shared" si="7"/>
        <v>0</v>
      </c>
      <c r="H26" s="7" t="e">
        <f t="shared" si="0"/>
        <v>#DIV/0!</v>
      </c>
      <c r="I26" s="94">
        <f>SUM(N26,S26)</f>
        <v>0</v>
      </c>
      <c r="J26" s="118"/>
      <c r="K26" s="119"/>
      <c r="L26" s="90"/>
      <c r="M26" s="7" t="e">
        <f t="shared" si="1"/>
        <v>#DIV/0!</v>
      </c>
      <c r="N26" s="90"/>
      <c r="O26" s="89"/>
      <c r="P26" s="90"/>
      <c r="Q26" s="90"/>
      <c r="R26" s="7" t="e">
        <f t="shared" si="2"/>
        <v>#DIV/0!</v>
      </c>
      <c r="S26" s="90"/>
      <c r="T26" s="89"/>
      <c r="U26" s="90"/>
      <c r="V26" s="90"/>
      <c r="W26" s="7" t="e">
        <f t="shared" si="3"/>
        <v>#DIV/0!</v>
      </c>
      <c r="X26" s="94"/>
    </row>
    <row r="27" spans="1:24" s="9" customFormat="1" ht="9.75" customHeight="1">
      <c r="A27" s="15" t="s">
        <v>15</v>
      </c>
      <c r="B27" s="26" t="s">
        <v>51</v>
      </c>
      <c r="C27" s="26"/>
      <c r="D27" s="15" t="s">
        <v>2</v>
      </c>
      <c r="E27" s="71">
        <f>SUM(E28:E30)</f>
        <v>625</v>
      </c>
      <c r="F27" s="72">
        <f>SUM(F28:F30)</f>
        <v>776.894</v>
      </c>
      <c r="G27" s="72">
        <f>SUM(G28:G30)</f>
        <v>776.894</v>
      </c>
      <c r="H27" s="8">
        <f t="shared" si="0"/>
        <v>100</v>
      </c>
      <c r="I27" s="80">
        <f>SUM(I28:I30)</f>
        <v>1298.545</v>
      </c>
      <c r="J27" s="114">
        <f>SUM(J28:J30)</f>
        <v>625</v>
      </c>
      <c r="K27" s="115">
        <f>SUM(K28:K30)</f>
        <v>776.894</v>
      </c>
      <c r="L27" s="72">
        <f>SUM(L28:L30)</f>
        <v>776.894</v>
      </c>
      <c r="M27" s="8">
        <f t="shared" si="1"/>
        <v>100</v>
      </c>
      <c r="N27" s="72">
        <f>SUM(N28:N30)</f>
        <v>1298.545</v>
      </c>
      <c r="O27" s="71">
        <f>SUM(O28:O30)</f>
        <v>0</v>
      </c>
      <c r="P27" s="72">
        <f>SUM(P28:P30)</f>
        <v>0</v>
      </c>
      <c r="Q27" s="72">
        <f>SUM(Q28:Q30)</f>
        <v>0</v>
      </c>
      <c r="R27" s="8" t="e">
        <f t="shared" si="2"/>
        <v>#DIV/0!</v>
      </c>
      <c r="S27" s="72">
        <f>SUM(S28:S30)</f>
        <v>0</v>
      </c>
      <c r="T27" s="71">
        <f>SUM(T28:T30)</f>
        <v>0</v>
      </c>
      <c r="U27" s="72">
        <f>SUM(U28:U30)</f>
        <v>0</v>
      </c>
      <c r="V27" s="72">
        <f>SUM(V28:V30)</f>
        <v>0</v>
      </c>
      <c r="W27" s="8" t="e">
        <f t="shared" si="3"/>
        <v>#DIV/0!</v>
      </c>
      <c r="X27" s="80">
        <f>SUM(X28:X30)</f>
        <v>0</v>
      </c>
    </row>
    <row r="28" spans="1:24" ht="9.75" customHeight="1">
      <c r="A28" s="23" t="s">
        <v>41</v>
      </c>
      <c r="B28" s="5" t="s">
        <v>34</v>
      </c>
      <c r="C28" s="5" t="s">
        <v>84</v>
      </c>
      <c r="D28" s="23" t="s">
        <v>2</v>
      </c>
      <c r="E28" s="87">
        <f aca="true" t="shared" si="8" ref="E28:G31">SUM(J28,O28)</f>
        <v>550</v>
      </c>
      <c r="F28" s="88">
        <f t="shared" si="8"/>
        <v>719.162</v>
      </c>
      <c r="G28" s="88">
        <f t="shared" si="8"/>
        <v>719.162</v>
      </c>
      <c r="H28" s="3">
        <f t="shared" si="0"/>
        <v>100</v>
      </c>
      <c r="I28" s="93">
        <f>SUM(N28,S28)</f>
        <v>1242.48</v>
      </c>
      <c r="J28" s="108">
        <v>550</v>
      </c>
      <c r="K28" s="109">
        <v>719.162</v>
      </c>
      <c r="L28" s="88">
        <v>719.162</v>
      </c>
      <c r="M28" s="3">
        <f t="shared" si="1"/>
        <v>100</v>
      </c>
      <c r="N28" s="88">
        <v>1242.48</v>
      </c>
      <c r="O28" s="87"/>
      <c r="P28" s="88"/>
      <c r="Q28" s="88"/>
      <c r="R28" s="3" t="e">
        <f t="shared" si="2"/>
        <v>#DIV/0!</v>
      </c>
      <c r="S28" s="88"/>
      <c r="T28" s="87"/>
      <c r="U28" s="88"/>
      <c r="V28" s="88"/>
      <c r="W28" s="3" t="e">
        <f t="shared" si="3"/>
        <v>#DIV/0!</v>
      </c>
      <c r="X28" s="93"/>
    </row>
    <row r="29" spans="1:24" ht="9.75" customHeight="1">
      <c r="A29" s="23" t="s">
        <v>42</v>
      </c>
      <c r="B29" s="5"/>
      <c r="C29" s="5" t="s">
        <v>85</v>
      </c>
      <c r="D29" s="23" t="s">
        <v>2</v>
      </c>
      <c r="E29" s="87">
        <f t="shared" si="8"/>
        <v>35</v>
      </c>
      <c r="F29" s="88">
        <f t="shared" si="8"/>
        <v>24.62</v>
      </c>
      <c r="G29" s="88">
        <f t="shared" si="8"/>
        <v>24.62</v>
      </c>
      <c r="H29" s="3">
        <f t="shared" si="0"/>
        <v>100</v>
      </c>
      <c r="I29" s="93">
        <f>SUM(N29,S29)</f>
        <v>26.988</v>
      </c>
      <c r="J29" s="108">
        <v>35</v>
      </c>
      <c r="K29" s="109">
        <v>24.62</v>
      </c>
      <c r="L29" s="88">
        <v>24.62</v>
      </c>
      <c r="M29" s="3">
        <f t="shared" si="1"/>
        <v>100</v>
      </c>
      <c r="N29" s="88">
        <v>26.988</v>
      </c>
      <c r="O29" s="87"/>
      <c r="P29" s="88"/>
      <c r="Q29" s="88"/>
      <c r="R29" s="3" t="e">
        <f t="shared" si="2"/>
        <v>#DIV/0!</v>
      </c>
      <c r="S29" s="88"/>
      <c r="T29" s="87"/>
      <c r="U29" s="88"/>
      <c r="V29" s="88"/>
      <c r="W29" s="3" t="e">
        <f t="shared" si="3"/>
        <v>#DIV/0!</v>
      </c>
      <c r="X29" s="93"/>
    </row>
    <row r="30" spans="1:24" ht="9.75" customHeight="1">
      <c r="A30" s="24" t="s">
        <v>43</v>
      </c>
      <c r="B30" s="14"/>
      <c r="C30" s="14" t="s">
        <v>55</v>
      </c>
      <c r="D30" s="24" t="s">
        <v>2</v>
      </c>
      <c r="E30" s="89">
        <f t="shared" si="8"/>
        <v>40</v>
      </c>
      <c r="F30" s="90">
        <f t="shared" si="8"/>
        <v>33.112</v>
      </c>
      <c r="G30" s="90">
        <f t="shared" si="8"/>
        <v>33.112</v>
      </c>
      <c r="H30" s="7">
        <f t="shared" si="0"/>
        <v>100</v>
      </c>
      <c r="I30" s="94">
        <f>SUM(N30,S30)</f>
        <v>29.077</v>
      </c>
      <c r="J30" s="118">
        <v>40</v>
      </c>
      <c r="K30" s="119">
        <v>33.112</v>
      </c>
      <c r="L30" s="90">
        <v>33.112</v>
      </c>
      <c r="M30" s="7">
        <f t="shared" si="1"/>
        <v>100</v>
      </c>
      <c r="N30" s="90">
        <v>29.077</v>
      </c>
      <c r="O30" s="89"/>
      <c r="P30" s="90"/>
      <c r="Q30" s="90"/>
      <c r="R30" s="7" t="e">
        <f t="shared" si="2"/>
        <v>#DIV/0!</v>
      </c>
      <c r="S30" s="90"/>
      <c r="T30" s="89"/>
      <c r="U30" s="90"/>
      <c r="V30" s="90"/>
      <c r="W30" s="7" t="e">
        <f t="shared" si="3"/>
        <v>#DIV/0!</v>
      </c>
      <c r="X30" s="94"/>
    </row>
    <row r="31" spans="1:24" s="9" customFormat="1" ht="9.75" customHeight="1">
      <c r="A31" s="11" t="s">
        <v>16</v>
      </c>
      <c r="B31" s="12" t="s">
        <v>56</v>
      </c>
      <c r="C31" s="12"/>
      <c r="D31" s="11" t="s">
        <v>2</v>
      </c>
      <c r="E31" s="65">
        <f t="shared" si="8"/>
        <v>48</v>
      </c>
      <c r="F31" s="66">
        <f t="shared" si="8"/>
        <v>46.82599999999999</v>
      </c>
      <c r="G31" s="66">
        <f t="shared" si="8"/>
        <v>46.82599999999999</v>
      </c>
      <c r="H31" s="16">
        <f t="shared" si="0"/>
        <v>100</v>
      </c>
      <c r="I31" s="77">
        <f>SUM(N31,S31)</f>
        <v>72.967</v>
      </c>
      <c r="J31" s="112">
        <v>8</v>
      </c>
      <c r="K31" s="113">
        <v>3.779</v>
      </c>
      <c r="L31" s="66">
        <v>3.779</v>
      </c>
      <c r="M31" s="16">
        <f t="shared" si="1"/>
        <v>100</v>
      </c>
      <c r="N31" s="66">
        <v>5.018</v>
      </c>
      <c r="O31" s="65">
        <v>40</v>
      </c>
      <c r="P31" s="66">
        <v>43.047</v>
      </c>
      <c r="Q31" s="66">
        <v>43.047</v>
      </c>
      <c r="R31" s="16">
        <f t="shared" si="2"/>
        <v>100</v>
      </c>
      <c r="S31" s="66">
        <v>67.949</v>
      </c>
      <c r="T31" s="65"/>
      <c r="U31" s="66"/>
      <c r="V31" s="66"/>
      <c r="W31" s="16" t="e">
        <f t="shared" si="3"/>
        <v>#DIV/0!</v>
      </c>
      <c r="X31" s="77"/>
    </row>
    <row r="32" spans="1:24" s="9" customFormat="1" ht="9.75" customHeight="1">
      <c r="A32" s="15" t="s">
        <v>17</v>
      </c>
      <c r="B32" s="26" t="s">
        <v>57</v>
      </c>
      <c r="C32" s="26"/>
      <c r="D32" s="15" t="s">
        <v>2</v>
      </c>
      <c r="E32" s="71">
        <f>SUM(E33:E35)</f>
        <v>553.611</v>
      </c>
      <c r="F32" s="72">
        <f>SUM(F33:F35)</f>
        <v>925.345</v>
      </c>
      <c r="G32" s="72">
        <f>SUM(G33:G35)</f>
        <v>914.472</v>
      </c>
      <c r="H32" s="8">
        <f t="shared" si="0"/>
        <v>98.82497879169391</v>
      </c>
      <c r="I32" s="80">
        <f>SUM(I33:I35)</f>
        <v>1016.186</v>
      </c>
      <c r="J32" s="114">
        <f>SUM(J33:J35)</f>
        <v>498.611</v>
      </c>
      <c r="K32" s="115">
        <f>SUM(K33:K35)</f>
        <v>603.09</v>
      </c>
      <c r="L32" s="72">
        <f>SUM(L33:L35)</f>
        <v>592.217</v>
      </c>
      <c r="M32" s="8">
        <f t="shared" si="1"/>
        <v>98.19711817473345</v>
      </c>
      <c r="N32" s="72">
        <f>SUM(N33:N35)</f>
        <v>707.883</v>
      </c>
      <c r="O32" s="71">
        <f>SUM(O33:O35)</f>
        <v>55</v>
      </c>
      <c r="P32" s="72">
        <f>SUM(P33:P35)</f>
        <v>322.255</v>
      </c>
      <c r="Q32" s="72">
        <f>SUM(Q33:Q35)</f>
        <v>322.255</v>
      </c>
      <c r="R32" s="8">
        <f t="shared" si="2"/>
        <v>100</v>
      </c>
      <c r="S32" s="72">
        <f>SUM(S33:S35)</f>
        <v>308.303</v>
      </c>
      <c r="T32" s="71">
        <f>SUM(T33:T35)</f>
        <v>0</v>
      </c>
      <c r="U32" s="72">
        <f>SUM(U33:U35)</f>
        <v>0</v>
      </c>
      <c r="V32" s="72">
        <f>SUM(V33:V35)</f>
        <v>0</v>
      </c>
      <c r="W32" s="8" t="e">
        <f t="shared" si="3"/>
        <v>#DIV/0!</v>
      </c>
      <c r="X32" s="80">
        <f>SUM(X33:X35)</f>
        <v>0</v>
      </c>
    </row>
    <row r="33" spans="1:24" ht="9.75" customHeight="1">
      <c r="A33" s="23" t="s">
        <v>52</v>
      </c>
      <c r="B33" s="5" t="s">
        <v>34</v>
      </c>
      <c r="C33" s="5" t="s">
        <v>78</v>
      </c>
      <c r="D33" s="23" t="s">
        <v>2</v>
      </c>
      <c r="E33" s="87">
        <f aca="true" t="shared" si="9" ref="E33:G39">SUM(J33,O33)</f>
        <v>113</v>
      </c>
      <c r="F33" s="88">
        <f t="shared" si="9"/>
        <v>113.406</v>
      </c>
      <c r="G33" s="88">
        <f t="shared" si="9"/>
        <v>112.608</v>
      </c>
      <c r="H33" s="3">
        <f t="shared" si="0"/>
        <v>99.2963335273266</v>
      </c>
      <c r="I33" s="93">
        <f aca="true" t="shared" si="10" ref="I33:I39">SUM(N33,S33)</f>
        <v>123.866</v>
      </c>
      <c r="J33" s="108">
        <v>113</v>
      </c>
      <c r="K33" s="109">
        <v>113.406</v>
      </c>
      <c r="L33" s="88">
        <v>112.608</v>
      </c>
      <c r="M33" s="3">
        <f t="shared" si="1"/>
        <v>99.2963335273266</v>
      </c>
      <c r="N33" s="88">
        <v>123.866</v>
      </c>
      <c r="O33" s="87"/>
      <c r="P33" s="88"/>
      <c r="Q33" s="88"/>
      <c r="R33" s="3" t="e">
        <f t="shared" si="2"/>
        <v>#DIV/0!</v>
      </c>
      <c r="S33" s="88"/>
      <c r="T33" s="87"/>
      <c r="U33" s="88"/>
      <c r="V33" s="88"/>
      <c r="W33" s="3" t="e">
        <f t="shared" si="3"/>
        <v>#DIV/0!</v>
      </c>
      <c r="X33" s="93"/>
    </row>
    <row r="34" spans="1:24" ht="9.75" customHeight="1">
      <c r="A34" s="23" t="s">
        <v>53</v>
      </c>
      <c r="B34" s="5"/>
      <c r="C34" s="5" t="s">
        <v>48</v>
      </c>
      <c r="D34" s="23" t="s">
        <v>2</v>
      </c>
      <c r="E34" s="87">
        <f t="shared" si="9"/>
        <v>5</v>
      </c>
      <c r="F34" s="88">
        <f t="shared" si="9"/>
        <v>1.15</v>
      </c>
      <c r="G34" s="88">
        <f t="shared" si="9"/>
        <v>1.15</v>
      </c>
      <c r="H34" s="3">
        <f t="shared" si="0"/>
        <v>100</v>
      </c>
      <c r="I34" s="93">
        <f t="shared" si="10"/>
        <v>1.75</v>
      </c>
      <c r="J34" s="108">
        <v>5</v>
      </c>
      <c r="K34" s="109">
        <v>1.15</v>
      </c>
      <c r="L34" s="88">
        <v>1.15</v>
      </c>
      <c r="M34" s="3">
        <f t="shared" si="1"/>
        <v>100</v>
      </c>
      <c r="N34" s="88">
        <v>1.75</v>
      </c>
      <c r="O34" s="87"/>
      <c r="P34" s="88"/>
      <c r="Q34" s="88"/>
      <c r="R34" s="3" t="e">
        <f t="shared" si="2"/>
        <v>#DIV/0!</v>
      </c>
      <c r="S34" s="88"/>
      <c r="T34" s="87"/>
      <c r="U34" s="88"/>
      <c r="V34" s="88"/>
      <c r="W34" s="3" t="e">
        <f t="shared" si="3"/>
        <v>#DIV/0!</v>
      </c>
      <c r="X34" s="93"/>
    </row>
    <row r="35" spans="1:24" ht="9.75" customHeight="1">
      <c r="A35" s="24" t="s">
        <v>54</v>
      </c>
      <c r="B35" s="14"/>
      <c r="C35" s="14" t="s">
        <v>39</v>
      </c>
      <c r="D35" s="24" t="s">
        <v>2</v>
      </c>
      <c r="E35" s="89">
        <f t="shared" si="9"/>
        <v>435.611</v>
      </c>
      <c r="F35" s="90">
        <f t="shared" si="9"/>
        <v>810.789</v>
      </c>
      <c r="G35" s="90">
        <f t="shared" si="9"/>
        <v>800.7139999999999</v>
      </c>
      <c r="H35" s="7">
        <f t="shared" si="0"/>
        <v>98.75738324027581</v>
      </c>
      <c r="I35" s="94">
        <f t="shared" si="10"/>
        <v>890.57</v>
      </c>
      <c r="J35" s="118">
        <v>380.611</v>
      </c>
      <c r="K35" s="119">
        <v>488.534</v>
      </c>
      <c r="L35" s="90">
        <v>478.459</v>
      </c>
      <c r="M35" s="7">
        <f t="shared" si="1"/>
        <v>97.93770750858691</v>
      </c>
      <c r="N35" s="90">
        <v>582.267</v>
      </c>
      <c r="O35" s="89">
        <v>55</v>
      </c>
      <c r="P35" s="90">
        <v>322.255</v>
      </c>
      <c r="Q35" s="90">
        <v>322.255</v>
      </c>
      <c r="R35" s="7">
        <f t="shared" si="2"/>
        <v>100</v>
      </c>
      <c r="S35" s="90">
        <v>308.303</v>
      </c>
      <c r="T35" s="89"/>
      <c r="U35" s="90"/>
      <c r="V35" s="90"/>
      <c r="W35" s="7" t="e">
        <f t="shared" si="3"/>
        <v>#DIV/0!</v>
      </c>
      <c r="X35" s="94"/>
    </row>
    <row r="36" spans="1:24" s="9" customFormat="1" ht="9.75" customHeight="1">
      <c r="A36" s="11" t="s">
        <v>18</v>
      </c>
      <c r="B36" s="12" t="s">
        <v>58</v>
      </c>
      <c r="C36" s="12"/>
      <c r="D36" s="11" t="s">
        <v>2</v>
      </c>
      <c r="E36" s="65">
        <f t="shared" si="9"/>
        <v>14577</v>
      </c>
      <c r="F36" s="66">
        <f t="shared" si="9"/>
        <v>14998.121</v>
      </c>
      <c r="G36" s="66">
        <f t="shared" si="9"/>
        <v>14998.121</v>
      </c>
      <c r="H36" s="16">
        <f t="shared" si="0"/>
        <v>100</v>
      </c>
      <c r="I36" s="77">
        <f t="shared" si="10"/>
        <v>14673.287</v>
      </c>
      <c r="J36" s="120">
        <v>90</v>
      </c>
      <c r="K36" s="121">
        <v>107.017</v>
      </c>
      <c r="L36" s="66">
        <v>107.017</v>
      </c>
      <c r="M36" s="16">
        <f t="shared" si="1"/>
        <v>100</v>
      </c>
      <c r="N36" s="66">
        <v>110.4</v>
      </c>
      <c r="O36" s="65">
        <v>14487</v>
      </c>
      <c r="P36" s="66">
        <v>14891.104</v>
      </c>
      <c r="Q36" s="66">
        <v>14891.104</v>
      </c>
      <c r="R36" s="16">
        <f t="shared" si="2"/>
        <v>100</v>
      </c>
      <c r="S36" s="66">
        <v>14562.887</v>
      </c>
      <c r="T36" s="65"/>
      <c r="U36" s="66"/>
      <c r="V36" s="66"/>
      <c r="W36" s="16" t="e">
        <f t="shared" si="3"/>
        <v>#DIV/0!</v>
      </c>
      <c r="X36" s="77"/>
    </row>
    <row r="37" spans="1:24" s="9" customFormat="1" ht="9.75" customHeight="1">
      <c r="A37" s="11" t="s">
        <v>19</v>
      </c>
      <c r="B37" s="12" t="s">
        <v>59</v>
      </c>
      <c r="C37" s="12"/>
      <c r="D37" s="11" t="s">
        <v>2</v>
      </c>
      <c r="E37" s="65">
        <f t="shared" si="9"/>
        <v>5086.7</v>
      </c>
      <c r="F37" s="66">
        <f t="shared" si="9"/>
        <v>5263.500999999999</v>
      </c>
      <c r="G37" s="66">
        <f t="shared" si="9"/>
        <v>5262.982</v>
      </c>
      <c r="H37" s="16">
        <f t="shared" si="0"/>
        <v>99.99013964279669</v>
      </c>
      <c r="I37" s="77">
        <f t="shared" si="10"/>
        <v>5089.015</v>
      </c>
      <c r="J37" s="112">
        <v>16.16</v>
      </c>
      <c r="K37" s="113">
        <v>25.878</v>
      </c>
      <c r="L37" s="66">
        <v>25.359</v>
      </c>
      <c r="M37" s="16">
        <f t="shared" si="1"/>
        <v>97.9944354277765</v>
      </c>
      <c r="N37" s="66">
        <v>27.965</v>
      </c>
      <c r="O37" s="65">
        <v>5070.54</v>
      </c>
      <c r="P37" s="66">
        <v>5237.623</v>
      </c>
      <c r="Q37" s="66">
        <v>5237.623</v>
      </c>
      <c r="R37" s="16">
        <f t="shared" si="2"/>
        <v>100</v>
      </c>
      <c r="S37" s="66">
        <v>5061.05</v>
      </c>
      <c r="T37" s="65"/>
      <c r="U37" s="66"/>
      <c r="V37" s="66"/>
      <c r="W37" s="16" t="e">
        <f t="shared" si="3"/>
        <v>#DIV/0!</v>
      </c>
      <c r="X37" s="77"/>
    </row>
    <row r="38" spans="1:24" s="9" customFormat="1" ht="9.75" customHeight="1">
      <c r="A38" s="11" t="s">
        <v>20</v>
      </c>
      <c r="B38" s="12" t="s">
        <v>83</v>
      </c>
      <c r="C38" s="12"/>
      <c r="D38" s="11" t="s">
        <v>2</v>
      </c>
      <c r="E38" s="65">
        <f t="shared" si="9"/>
        <v>289.46</v>
      </c>
      <c r="F38" s="66">
        <f t="shared" si="9"/>
        <v>295.455</v>
      </c>
      <c r="G38" s="66">
        <f t="shared" si="9"/>
        <v>295.455</v>
      </c>
      <c r="H38" s="16">
        <f t="shared" si="0"/>
        <v>100</v>
      </c>
      <c r="I38" s="77">
        <f t="shared" si="10"/>
        <v>290.22</v>
      </c>
      <c r="J38" s="112"/>
      <c r="K38" s="113"/>
      <c r="L38" s="66"/>
      <c r="M38" s="16" t="e">
        <f t="shared" si="1"/>
        <v>#DIV/0!</v>
      </c>
      <c r="N38" s="66"/>
      <c r="O38" s="65">
        <v>289.46</v>
      </c>
      <c r="P38" s="66">
        <v>295.455</v>
      </c>
      <c r="Q38" s="66">
        <v>295.455</v>
      </c>
      <c r="R38" s="16">
        <f t="shared" si="2"/>
        <v>100</v>
      </c>
      <c r="S38" s="66">
        <v>290.22</v>
      </c>
      <c r="T38" s="65"/>
      <c r="U38" s="66"/>
      <c r="V38" s="66"/>
      <c r="W38" s="16" t="e">
        <f t="shared" si="3"/>
        <v>#DIV/0!</v>
      </c>
      <c r="X38" s="77"/>
    </row>
    <row r="39" spans="1:24" s="9" customFormat="1" ht="9.75" customHeight="1">
      <c r="A39" s="11" t="s">
        <v>21</v>
      </c>
      <c r="B39" s="12" t="s">
        <v>60</v>
      </c>
      <c r="C39" s="12"/>
      <c r="D39" s="11" t="s">
        <v>2</v>
      </c>
      <c r="E39" s="65">
        <f t="shared" si="9"/>
        <v>0</v>
      </c>
      <c r="F39" s="66">
        <f t="shared" si="9"/>
        <v>0</v>
      </c>
      <c r="G39" s="66">
        <f t="shared" si="9"/>
        <v>0</v>
      </c>
      <c r="H39" s="16" t="e">
        <f t="shared" si="0"/>
        <v>#DIV/0!</v>
      </c>
      <c r="I39" s="77">
        <f t="shared" si="10"/>
        <v>0</v>
      </c>
      <c r="J39" s="112"/>
      <c r="K39" s="113"/>
      <c r="L39" s="66"/>
      <c r="M39" s="16" t="e">
        <f t="shared" si="1"/>
        <v>#DIV/0!</v>
      </c>
      <c r="N39" s="66"/>
      <c r="O39" s="65"/>
      <c r="P39" s="66"/>
      <c r="Q39" s="66"/>
      <c r="R39" s="16" t="e">
        <f t="shared" si="2"/>
        <v>#DIV/0!</v>
      </c>
      <c r="S39" s="66"/>
      <c r="T39" s="65"/>
      <c r="U39" s="66"/>
      <c r="V39" s="66"/>
      <c r="W39" s="16" t="e">
        <f t="shared" si="3"/>
        <v>#DIV/0!</v>
      </c>
      <c r="X39" s="77"/>
    </row>
    <row r="40" spans="1:24" s="9" customFormat="1" ht="9.75" customHeight="1">
      <c r="A40" s="15" t="s">
        <v>22</v>
      </c>
      <c r="B40" s="26" t="s">
        <v>61</v>
      </c>
      <c r="C40" s="26"/>
      <c r="D40" s="15" t="s">
        <v>2</v>
      </c>
      <c r="E40" s="71">
        <f>SUM(E41:E42)</f>
        <v>136.79</v>
      </c>
      <c r="F40" s="72">
        <f>SUM(F41:F42)</f>
        <v>129.48399999999998</v>
      </c>
      <c r="G40" s="72">
        <f>SUM(G41:G42)</f>
        <v>129.483</v>
      </c>
      <c r="H40" s="8">
        <f t="shared" si="0"/>
        <v>99.99922770380898</v>
      </c>
      <c r="I40" s="80">
        <f>SUM(I41:I42)</f>
        <v>129.591</v>
      </c>
      <c r="J40" s="114">
        <f>SUM(J41:J42)</f>
        <v>50</v>
      </c>
      <c r="K40" s="115">
        <f>SUM(K41:K42)</f>
        <v>41.073</v>
      </c>
      <c r="L40" s="72">
        <f>SUM(L41:L42)</f>
        <v>41.072</v>
      </c>
      <c r="M40" s="8">
        <f t="shared" si="1"/>
        <v>99.99756531054464</v>
      </c>
      <c r="N40" s="72">
        <f>SUM(N41:N42)</f>
        <v>42.762</v>
      </c>
      <c r="O40" s="71">
        <f>SUM(O41:O42)</f>
        <v>86.78999999999999</v>
      </c>
      <c r="P40" s="72">
        <f>SUM(P41:P42)</f>
        <v>88.411</v>
      </c>
      <c r="Q40" s="72">
        <f>SUM(Q41:Q42)</f>
        <v>88.411</v>
      </c>
      <c r="R40" s="8">
        <f t="shared" si="2"/>
        <v>100</v>
      </c>
      <c r="S40" s="72">
        <f>SUM(S41:S42)</f>
        <v>86.829</v>
      </c>
      <c r="T40" s="71">
        <f>SUM(T41:T42)</f>
        <v>0</v>
      </c>
      <c r="U40" s="72">
        <f>SUM(U41:U42)</f>
        <v>0</v>
      </c>
      <c r="V40" s="72">
        <f>SUM(V41:V42)</f>
        <v>0</v>
      </c>
      <c r="W40" s="8" t="e">
        <f t="shared" si="3"/>
        <v>#DIV/0!</v>
      </c>
      <c r="X40" s="80">
        <f>SUM(X41:X42)</f>
        <v>0</v>
      </c>
    </row>
    <row r="41" spans="1:24" ht="9.75" customHeight="1">
      <c r="A41" s="23" t="s">
        <v>74</v>
      </c>
      <c r="B41" s="5" t="s">
        <v>34</v>
      </c>
      <c r="C41" s="5" t="s">
        <v>62</v>
      </c>
      <c r="D41" s="23" t="s">
        <v>2</v>
      </c>
      <c r="E41" s="87">
        <f aca="true" t="shared" si="11" ref="E41:G43">SUM(J41,O41)</f>
        <v>96</v>
      </c>
      <c r="F41" s="88">
        <f t="shared" si="11"/>
        <v>86.199</v>
      </c>
      <c r="G41" s="88">
        <f t="shared" si="11"/>
        <v>86.199</v>
      </c>
      <c r="H41" s="3">
        <f t="shared" si="0"/>
        <v>100</v>
      </c>
      <c r="I41" s="93">
        <f>SUM(N41,S41)</f>
        <v>86.428</v>
      </c>
      <c r="J41" s="108">
        <v>35</v>
      </c>
      <c r="K41" s="109">
        <v>23.578</v>
      </c>
      <c r="L41" s="88">
        <v>23.578</v>
      </c>
      <c r="M41" s="3">
        <f t="shared" si="1"/>
        <v>100</v>
      </c>
      <c r="N41" s="88">
        <v>25.726</v>
      </c>
      <c r="O41" s="87">
        <v>61</v>
      </c>
      <c r="P41" s="88">
        <v>62.621</v>
      </c>
      <c r="Q41" s="88">
        <v>62.621</v>
      </c>
      <c r="R41" s="3">
        <f t="shared" si="2"/>
        <v>100</v>
      </c>
      <c r="S41" s="88">
        <v>60.702</v>
      </c>
      <c r="T41" s="87"/>
      <c r="U41" s="88"/>
      <c r="V41" s="88"/>
      <c r="W41" s="3" t="e">
        <f t="shared" si="3"/>
        <v>#DIV/0!</v>
      </c>
      <c r="X41" s="93"/>
    </row>
    <row r="42" spans="1:24" ht="9.75" customHeight="1">
      <c r="A42" s="24" t="s">
        <v>75</v>
      </c>
      <c r="B42" s="14"/>
      <c r="C42" s="14" t="s">
        <v>39</v>
      </c>
      <c r="D42" s="24" t="s">
        <v>2</v>
      </c>
      <c r="E42" s="89">
        <f t="shared" si="11"/>
        <v>40.79</v>
      </c>
      <c r="F42" s="90">
        <f t="shared" si="11"/>
        <v>43.285</v>
      </c>
      <c r="G42" s="90">
        <f t="shared" si="11"/>
        <v>43.284</v>
      </c>
      <c r="H42" s="7">
        <f t="shared" si="0"/>
        <v>99.99768973085365</v>
      </c>
      <c r="I42" s="94">
        <f>SUM(N42,S42)</f>
        <v>43.163</v>
      </c>
      <c r="J42" s="116">
        <v>15</v>
      </c>
      <c r="K42" s="117">
        <v>17.495</v>
      </c>
      <c r="L42" s="90">
        <v>17.494</v>
      </c>
      <c r="M42" s="7">
        <f t="shared" si="1"/>
        <v>99.99428408116604</v>
      </c>
      <c r="N42" s="90">
        <v>17.036</v>
      </c>
      <c r="O42" s="89">
        <v>25.79</v>
      </c>
      <c r="P42" s="90">
        <v>25.79</v>
      </c>
      <c r="Q42" s="90">
        <v>25.79</v>
      </c>
      <c r="R42" s="7">
        <f t="shared" si="2"/>
        <v>100</v>
      </c>
      <c r="S42" s="90">
        <v>26.127</v>
      </c>
      <c r="T42" s="89"/>
      <c r="U42" s="90"/>
      <c r="V42" s="90"/>
      <c r="W42" s="7" t="e">
        <f t="shared" si="3"/>
        <v>#DIV/0!</v>
      </c>
      <c r="X42" s="94"/>
    </row>
    <row r="43" spans="1:24" s="9" customFormat="1" ht="9.75" customHeight="1">
      <c r="A43" s="11" t="s">
        <v>23</v>
      </c>
      <c r="B43" s="12" t="s">
        <v>63</v>
      </c>
      <c r="C43" s="12"/>
      <c r="D43" s="11" t="s">
        <v>2</v>
      </c>
      <c r="E43" s="65">
        <f t="shared" si="11"/>
        <v>300</v>
      </c>
      <c r="F43" s="66">
        <f t="shared" si="11"/>
        <v>330.11</v>
      </c>
      <c r="G43" s="66">
        <f t="shared" si="11"/>
        <v>330.11</v>
      </c>
      <c r="H43" s="16">
        <f t="shared" si="0"/>
        <v>100</v>
      </c>
      <c r="I43" s="77">
        <f>SUM(N43,S43)</f>
        <v>324.934</v>
      </c>
      <c r="J43" s="112">
        <v>300</v>
      </c>
      <c r="K43" s="113">
        <v>330.11</v>
      </c>
      <c r="L43" s="66">
        <v>330.11</v>
      </c>
      <c r="M43" s="16">
        <f t="shared" si="1"/>
        <v>100</v>
      </c>
      <c r="N43" s="66">
        <v>324.934</v>
      </c>
      <c r="O43" s="65"/>
      <c r="P43" s="66"/>
      <c r="Q43" s="66"/>
      <c r="R43" s="16" t="e">
        <f t="shared" si="2"/>
        <v>#DIV/0!</v>
      </c>
      <c r="S43" s="66"/>
      <c r="T43" s="65"/>
      <c r="U43" s="66"/>
      <c r="V43" s="66"/>
      <c r="W43" s="16" t="e">
        <f t="shared" si="3"/>
        <v>#DIV/0!</v>
      </c>
      <c r="X43" s="77"/>
    </row>
    <row r="44" spans="1:24" s="9" customFormat="1" ht="9.75" customHeight="1">
      <c r="A44" s="11" t="s">
        <v>24</v>
      </c>
      <c r="B44" s="12" t="s">
        <v>28</v>
      </c>
      <c r="C44" s="12"/>
      <c r="D44" s="11" t="s">
        <v>2</v>
      </c>
      <c r="E44" s="65">
        <f>SUM(E6-E12)</f>
        <v>-3.637978807091713E-12</v>
      </c>
      <c r="F44" s="66">
        <f>SUM(F6-F12)</f>
        <v>0</v>
      </c>
      <c r="G44" s="66">
        <f>SUM(G6-G12)</f>
        <v>86.40599999999904</v>
      </c>
      <c r="H44" s="16" t="e">
        <f t="shared" si="0"/>
        <v>#DIV/0!</v>
      </c>
      <c r="I44" s="77">
        <f>SUM(I6-I12)</f>
        <v>55.0109999999986</v>
      </c>
      <c r="J44" s="106">
        <f>SUM(J6-J12)</f>
        <v>9.094947017729282E-13</v>
      </c>
      <c r="K44" s="107">
        <f>SUM(K6-K12)</f>
        <v>9.094947017729282E-13</v>
      </c>
      <c r="L44" s="66">
        <f>SUM(L6-L12)</f>
        <v>86.40599999999995</v>
      </c>
      <c r="M44" s="16">
        <f t="shared" si="1"/>
        <v>9500440170961300</v>
      </c>
      <c r="N44" s="66">
        <f>SUM(N6-N12)</f>
        <v>55.01100000000042</v>
      </c>
      <c r="O44" s="65">
        <f>SUM(O6-O12)</f>
        <v>0</v>
      </c>
      <c r="P44" s="66">
        <f>SUM(P6-P12)</f>
        <v>0</v>
      </c>
      <c r="Q44" s="66">
        <f>SUM(Q6-Q12)</f>
        <v>0</v>
      </c>
      <c r="R44" s="16" t="e">
        <f t="shared" si="2"/>
        <v>#DIV/0!</v>
      </c>
      <c r="S44" s="66">
        <f>SUM(S6-S12)</f>
        <v>-3.637978807091713E-12</v>
      </c>
      <c r="T44" s="65">
        <f>SUM(T6-T12)</f>
        <v>0</v>
      </c>
      <c r="U44" s="66">
        <f>SUM(U6-U12)</f>
        <v>0</v>
      </c>
      <c r="V44" s="66">
        <f>SUM(V6-V12)</f>
        <v>0</v>
      </c>
      <c r="W44" s="16" t="e">
        <f t="shared" si="3"/>
        <v>#DIV/0!</v>
      </c>
      <c r="X44" s="77">
        <f>SUM(X6-X12)</f>
        <v>0</v>
      </c>
    </row>
    <row r="45" spans="1:24" s="31" customFormat="1" ht="9.75" customHeight="1">
      <c r="A45" s="27" t="s">
        <v>25</v>
      </c>
      <c r="B45" s="28" t="s">
        <v>29</v>
      </c>
      <c r="C45" s="28"/>
      <c r="D45" s="27" t="s">
        <v>30</v>
      </c>
      <c r="E45" s="29">
        <v>17661.38</v>
      </c>
      <c r="F45" s="30">
        <v>18304.68</v>
      </c>
      <c r="G45" s="30">
        <v>1834.68</v>
      </c>
      <c r="H45" s="30">
        <f t="shared" si="0"/>
        <v>10.023010508787916</v>
      </c>
      <c r="I45" s="30">
        <v>19495.76</v>
      </c>
      <c r="J45" s="9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6"/>
    </row>
    <row r="46" spans="1:24" s="31" customFormat="1" ht="9.75" customHeight="1">
      <c r="A46" s="32" t="s">
        <v>26</v>
      </c>
      <c r="B46" s="33" t="s">
        <v>77</v>
      </c>
      <c r="C46" s="33"/>
      <c r="D46" s="32" t="s">
        <v>31</v>
      </c>
      <c r="E46" s="34">
        <v>68.78</v>
      </c>
      <c r="F46" s="35">
        <v>68.28</v>
      </c>
      <c r="G46" s="35">
        <v>68.28</v>
      </c>
      <c r="H46" s="35">
        <f t="shared" si="0"/>
        <v>100</v>
      </c>
      <c r="I46" s="35">
        <v>62.72</v>
      </c>
      <c r="J46" s="96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6"/>
    </row>
    <row r="47" spans="1:24" s="31" customFormat="1" ht="9.75" customHeight="1">
      <c r="A47" s="36" t="s">
        <v>27</v>
      </c>
      <c r="B47" s="37" t="s">
        <v>32</v>
      </c>
      <c r="C47" s="37"/>
      <c r="D47" s="36" t="s">
        <v>31</v>
      </c>
      <c r="E47" s="38">
        <v>69</v>
      </c>
      <c r="F47" s="39">
        <v>79</v>
      </c>
      <c r="G47" s="39">
        <v>79</v>
      </c>
      <c r="H47" s="39">
        <f t="shared" si="0"/>
        <v>100</v>
      </c>
      <c r="I47" s="39">
        <v>65</v>
      </c>
      <c r="J47" s="9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8"/>
    </row>
  </sheetData>
  <mergeCells count="20">
    <mergeCell ref="J4:J5"/>
    <mergeCell ref="K4:M4"/>
    <mergeCell ref="N4:N5"/>
    <mergeCell ref="A3:A5"/>
    <mergeCell ref="B3:C5"/>
    <mergeCell ref="D3:D5"/>
    <mergeCell ref="E4:E5"/>
    <mergeCell ref="E3:I3"/>
    <mergeCell ref="F4:H4"/>
    <mergeCell ref="I4:I5"/>
    <mergeCell ref="A1:X1"/>
    <mergeCell ref="T4:T5"/>
    <mergeCell ref="U4:W4"/>
    <mergeCell ref="X4:X5"/>
    <mergeCell ref="T3:X3"/>
    <mergeCell ref="O4:O5"/>
    <mergeCell ref="P4:R4"/>
    <mergeCell ref="S4:S5"/>
    <mergeCell ref="O3:S3"/>
    <mergeCell ref="J3:N3"/>
  </mergeCells>
  <printOptions horizontalCentered="1" verticalCentered="1"/>
  <pageMargins left="0.5905511811023623" right="0.5905511811023623" top="0.7874015748031497" bottom="0.7874015748031497" header="0.5118110236220472" footer="0.5118110236220472"/>
  <pageSetup firstPageNumber="83" useFirstPageNumber="1" horizontalDpi="300" verticalDpi="300" orientation="landscape" paperSize="9" r:id="rId1"/>
  <headerFooter alignWithMargins="0">
    <oddHeader>&amp;C&amp;"Times New Roman,Tučné"&amp;8&amp;UFinanční a hmotné ukazatele příspěvkových organizací zřízených městem Prostějovem pro rok 2006</oddHeader>
    <oddFooter>&amp;C&amp;8Stránka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11111131">
    <tabColor indexed="14"/>
  </sheetPr>
  <dimension ref="A1:X47"/>
  <sheetViews>
    <sheetView zoomScale="120" zoomScaleNormal="120" workbookViewId="0" topLeftCell="B1">
      <selection activeCell="A1" sqref="A1:X1"/>
    </sheetView>
  </sheetViews>
  <sheetFormatPr defaultColWidth="10" defaultRowHeight="8.25"/>
  <cols>
    <col min="1" max="1" width="5.5" style="178" customWidth="1"/>
    <col min="2" max="2" width="6.5" style="141" customWidth="1"/>
    <col min="3" max="3" width="29.25" style="141" bestFit="1" customWidth="1"/>
    <col min="4" max="4" width="8.5" style="141" customWidth="1"/>
    <col min="5" max="7" width="11" style="141" customWidth="1"/>
    <col min="8" max="8" width="8.75" style="141" customWidth="1"/>
    <col min="9" max="12" width="11" style="141" customWidth="1"/>
    <col min="13" max="13" width="8.75" style="141" customWidth="1"/>
    <col min="14" max="17" width="11" style="141" customWidth="1"/>
    <col min="18" max="18" width="8.75" style="141" customWidth="1"/>
    <col min="19" max="22" width="11" style="141" customWidth="1"/>
    <col min="23" max="23" width="8.75" style="141" customWidth="1"/>
    <col min="24" max="24" width="11" style="141" customWidth="1"/>
    <col min="25" max="16384" width="6.5" style="141" customWidth="1"/>
  </cols>
  <sheetData>
    <row r="1" spans="1:24" s="49" customFormat="1" ht="15.75">
      <c r="A1" s="198" t="s">
        <v>97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3" spans="1:24" s="41" customFormat="1" ht="9.75" customHeight="1">
      <c r="A3" s="201" t="s">
        <v>94</v>
      </c>
      <c r="B3" s="204" t="s">
        <v>92</v>
      </c>
      <c r="C3" s="205"/>
      <c r="D3" s="201" t="s">
        <v>93</v>
      </c>
      <c r="E3" s="200" t="s">
        <v>79</v>
      </c>
      <c r="F3" s="200"/>
      <c r="G3" s="200"/>
      <c r="H3" s="200"/>
      <c r="I3" s="200"/>
      <c r="J3" s="200" t="s">
        <v>87</v>
      </c>
      <c r="K3" s="200"/>
      <c r="L3" s="200"/>
      <c r="M3" s="200"/>
      <c r="N3" s="200"/>
      <c r="O3" s="200" t="s">
        <v>88</v>
      </c>
      <c r="P3" s="200"/>
      <c r="Q3" s="200"/>
      <c r="R3" s="200"/>
      <c r="S3" s="200"/>
      <c r="T3" s="200" t="s">
        <v>86</v>
      </c>
      <c r="U3" s="200"/>
      <c r="V3" s="200"/>
      <c r="W3" s="200"/>
      <c r="X3" s="200"/>
    </row>
    <row r="4" spans="1:24" s="41" customFormat="1" ht="9.75" customHeight="1">
      <c r="A4" s="202"/>
      <c r="B4" s="206"/>
      <c r="C4" s="206"/>
      <c r="D4" s="202"/>
      <c r="E4" s="199" t="s">
        <v>91</v>
      </c>
      <c r="F4" s="200" t="s">
        <v>107</v>
      </c>
      <c r="G4" s="200"/>
      <c r="H4" s="200"/>
      <c r="I4" s="199" t="s">
        <v>108</v>
      </c>
      <c r="J4" s="199" t="s">
        <v>91</v>
      </c>
      <c r="K4" s="200" t="s">
        <v>107</v>
      </c>
      <c r="L4" s="200"/>
      <c r="M4" s="200"/>
      <c r="N4" s="199" t="s">
        <v>108</v>
      </c>
      <c r="O4" s="199" t="s">
        <v>91</v>
      </c>
      <c r="P4" s="200" t="s">
        <v>107</v>
      </c>
      <c r="Q4" s="200"/>
      <c r="R4" s="200"/>
      <c r="S4" s="199" t="s">
        <v>108</v>
      </c>
      <c r="T4" s="199" t="s">
        <v>91</v>
      </c>
      <c r="U4" s="200" t="s">
        <v>107</v>
      </c>
      <c r="V4" s="200"/>
      <c r="W4" s="200"/>
      <c r="X4" s="199" t="s">
        <v>108</v>
      </c>
    </row>
    <row r="5" spans="1:24" s="41" customFormat="1" ht="9.75" customHeight="1">
      <c r="A5" s="203"/>
      <c r="B5" s="207"/>
      <c r="C5" s="207"/>
      <c r="D5" s="203"/>
      <c r="E5" s="200"/>
      <c r="F5" s="40" t="s">
        <v>80</v>
      </c>
      <c r="G5" s="40" t="s">
        <v>81</v>
      </c>
      <c r="H5" s="40" t="s">
        <v>82</v>
      </c>
      <c r="I5" s="200"/>
      <c r="J5" s="200"/>
      <c r="K5" s="40" t="s">
        <v>80</v>
      </c>
      <c r="L5" s="40" t="s">
        <v>81</v>
      </c>
      <c r="M5" s="40" t="s">
        <v>82</v>
      </c>
      <c r="N5" s="200"/>
      <c r="O5" s="200"/>
      <c r="P5" s="40" t="s">
        <v>80</v>
      </c>
      <c r="Q5" s="40" t="s">
        <v>81</v>
      </c>
      <c r="R5" s="40" t="s">
        <v>82</v>
      </c>
      <c r="S5" s="200"/>
      <c r="T5" s="200"/>
      <c r="U5" s="40" t="s">
        <v>80</v>
      </c>
      <c r="V5" s="40" t="s">
        <v>81</v>
      </c>
      <c r="W5" s="40" t="s">
        <v>82</v>
      </c>
      <c r="X5" s="200"/>
    </row>
    <row r="6" spans="1:24" s="19" customFormat="1" ht="9.75" customHeight="1">
      <c r="A6" s="11" t="s">
        <v>0</v>
      </c>
      <c r="B6" s="12" t="s">
        <v>1</v>
      </c>
      <c r="C6" s="12"/>
      <c r="D6" s="11" t="s">
        <v>2</v>
      </c>
      <c r="E6" s="65">
        <f>SUM(E7,E10)</f>
        <v>20738.632</v>
      </c>
      <c r="F6" s="66">
        <f>SUM(F7,F10)</f>
        <v>21629.607</v>
      </c>
      <c r="G6" s="66">
        <f>SUM(G7,G10)</f>
        <v>21644.485</v>
      </c>
      <c r="H6" s="16">
        <f aca="true" t="shared" si="0" ref="H6:H47">G6/F6*100</f>
        <v>100.06878534593811</v>
      </c>
      <c r="I6" s="77">
        <f>SUM(I7,I10)</f>
        <v>20551.721999999998</v>
      </c>
      <c r="J6" s="130">
        <f>SUM(J7,J10)</f>
        <v>5194.76</v>
      </c>
      <c r="K6" s="130">
        <f>SUM(K7,K10)</f>
        <v>5607.302</v>
      </c>
      <c r="L6" s="66">
        <f>SUM(L7,L10)</f>
        <v>5622.18</v>
      </c>
      <c r="M6" s="16">
        <f aca="true" t="shared" si="1" ref="M6:M44">L6/K6*100</f>
        <v>100.26533259667485</v>
      </c>
      <c r="N6" s="66">
        <f>SUM(N7,N10)</f>
        <v>5471.476000000001</v>
      </c>
      <c r="O6" s="65">
        <f>SUM(O7,O10)</f>
        <v>15543.872</v>
      </c>
      <c r="P6" s="66">
        <f>SUM(P7,P10)</f>
        <v>16022.305</v>
      </c>
      <c r="Q6" s="66">
        <f>SUM(Q7,Q10)</f>
        <v>16022.305</v>
      </c>
      <c r="R6" s="16">
        <f aca="true" t="shared" si="2" ref="R6:R44">Q6/P6*100</f>
        <v>100</v>
      </c>
      <c r="S6" s="66">
        <f>SUM(S7,S10)</f>
        <v>15080.246</v>
      </c>
      <c r="T6" s="65">
        <f>SUM(T7,T10)</f>
        <v>0</v>
      </c>
      <c r="U6" s="66">
        <f>SUM(U7,U10)</f>
        <v>0</v>
      </c>
      <c r="V6" s="66">
        <f>SUM(V7,V10)</f>
        <v>0</v>
      </c>
      <c r="W6" s="16" t="e">
        <f aca="true" t="shared" si="3" ref="W6:W44">V6/U6*100</f>
        <v>#DIV/0!</v>
      </c>
      <c r="X6" s="77">
        <f>SUM(X7,X10)</f>
        <v>0</v>
      </c>
    </row>
    <row r="7" spans="1:24" s="19" customFormat="1" ht="9.75" customHeight="1">
      <c r="A7" s="11" t="s">
        <v>3</v>
      </c>
      <c r="B7" s="12" t="s">
        <v>76</v>
      </c>
      <c r="C7" s="12"/>
      <c r="D7" s="11" t="s">
        <v>2</v>
      </c>
      <c r="E7" s="65">
        <f>SUM(E8,E9)</f>
        <v>1995.38</v>
      </c>
      <c r="F7" s="66">
        <f>SUM(F8,F9)</f>
        <v>2395.922</v>
      </c>
      <c r="G7" s="66">
        <f>SUM(G8,G9)</f>
        <v>2410.8</v>
      </c>
      <c r="H7" s="16">
        <f t="shared" si="0"/>
        <v>100.6209718012523</v>
      </c>
      <c r="I7" s="77">
        <f>SUM(I8,I9)</f>
        <v>2200.3360000000002</v>
      </c>
      <c r="J7" s="131">
        <f>SUM(J8,J9)</f>
        <v>1995.38</v>
      </c>
      <c r="K7" s="132">
        <f>SUM(K8,K9)</f>
        <v>2395.922</v>
      </c>
      <c r="L7" s="66">
        <f>SUM(L8,L9)</f>
        <v>2410.8</v>
      </c>
      <c r="M7" s="16">
        <f t="shared" si="1"/>
        <v>100.6209718012523</v>
      </c>
      <c r="N7" s="66">
        <f>SUM(N8,N9)</f>
        <v>2200.3360000000002</v>
      </c>
      <c r="O7" s="65">
        <f>SUM(O8,O9)</f>
        <v>0</v>
      </c>
      <c r="P7" s="66">
        <f>SUM(P8,P9)</f>
        <v>0</v>
      </c>
      <c r="Q7" s="66">
        <f>SUM(Q8,Q9)</f>
        <v>0</v>
      </c>
      <c r="R7" s="16" t="e">
        <f t="shared" si="2"/>
        <v>#DIV/0!</v>
      </c>
      <c r="S7" s="66">
        <f>SUM(S8,S9)</f>
        <v>0</v>
      </c>
      <c r="T7" s="65">
        <f>SUM(T8,T9)</f>
        <v>0</v>
      </c>
      <c r="U7" s="66">
        <f>SUM(U8,U9)</f>
        <v>0</v>
      </c>
      <c r="V7" s="66">
        <f>SUM(V8,V9)</f>
        <v>0</v>
      </c>
      <c r="W7" s="16" t="e">
        <f t="shared" si="3"/>
        <v>#DIV/0!</v>
      </c>
      <c r="X7" s="77">
        <f>SUM(X8,X9)</f>
        <v>0</v>
      </c>
    </row>
    <row r="8" spans="1:24" ht="9.75" customHeight="1">
      <c r="A8" s="133" t="s">
        <v>64</v>
      </c>
      <c r="B8" s="134" t="s">
        <v>5</v>
      </c>
      <c r="C8" s="134"/>
      <c r="D8" s="133" t="s">
        <v>2</v>
      </c>
      <c r="E8" s="135">
        <f aca="true" t="shared" si="4" ref="E8:G11">SUM(J8,O8)</f>
        <v>1965.38</v>
      </c>
      <c r="F8" s="136">
        <f t="shared" si="4"/>
        <v>1994.88</v>
      </c>
      <c r="G8" s="136">
        <f t="shared" si="4"/>
        <v>1967.203</v>
      </c>
      <c r="H8" s="137">
        <f t="shared" si="0"/>
        <v>98.61259825152389</v>
      </c>
      <c r="I8" s="138">
        <f>SUM(N8,S8)</f>
        <v>1964.815</v>
      </c>
      <c r="J8" s="139">
        <v>1965.38</v>
      </c>
      <c r="K8" s="140">
        <v>1994.88</v>
      </c>
      <c r="L8" s="136">
        <v>1967.203</v>
      </c>
      <c r="M8" s="137">
        <f t="shared" si="1"/>
        <v>98.61259825152389</v>
      </c>
      <c r="N8" s="136">
        <v>1964.815</v>
      </c>
      <c r="O8" s="135"/>
      <c r="P8" s="136"/>
      <c r="Q8" s="136"/>
      <c r="R8" s="137" t="e">
        <f t="shared" si="2"/>
        <v>#DIV/0!</v>
      </c>
      <c r="S8" s="136"/>
      <c r="T8" s="135"/>
      <c r="U8" s="136"/>
      <c r="V8" s="136"/>
      <c r="W8" s="137" t="e">
        <f t="shared" si="3"/>
        <v>#DIV/0!</v>
      </c>
      <c r="X8" s="138"/>
    </row>
    <row r="9" spans="1:24" ht="9.75" customHeight="1">
      <c r="A9" s="142" t="s">
        <v>65</v>
      </c>
      <c r="B9" s="143" t="s">
        <v>7</v>
      </c>
      <c r="C9" s="143"/>
      <c r="D9" s="142" t="s">
        <v>2</v>
      </c>
      <c r="E9" s="144">
        <f t="shared" si="4"/>
        <v>30</v>
      </c>
      <c r="F9" s="146">
        <f t="shared" si="4"/>
        <v>401.042</v>
      </c>
      <c r="G9" s="146">
        <f t="shared" si="4"/>
        <v>443.597</v>
      </c>
      <c r="H9" s="147">
        <f t="shared" si="0"/>
        <v>110.61110806349458</v>
      </c>
      <c r="I9" s="148">
        <f>SUM(N9,S9)</f>
        <v>235.521</v>
      </c>
      <c r="J9" s="149">
        <v>30</v>
      </c>
      <c r="K9" s="150">
        <v>401.042</v>
      </c>
      <c r="L9" s="146">
        <v>443.597</v>
      </c>
      <c r="M9" s="147">
        <f t="shared" si="1"/>
        <v>110.61110806349458</v>
      </c>
      <c r="N9" s="146">
        <v>235.521</v>
      </c>
      <c r="O9" s="144"/>
      <c r="P9" s="146"/>
      <c r="Q9" s="146"/>
      <c r="R9" s="147" t="e">
        <f t="shared" si="2"/>
        <v>#DIV/0!</v>
      </c>
      <c r="S9" s="146"/>
      <c r="T9" s="144"/>
      <c r="U9" s="146"/>
      <c r="V9" s="146"/>
      <c r="W9" s="147" t="e">
        <f t="shared" si="3"/>
        <v>#DIV/0!</v>
      </c>
      <c r="X9" s="148"/>
    </row>
    <row r="10" spans="1:24" s="9" customFormat="1" ht="9.75" customHeight="1">
      <c r="A10" s="11" t="s">
        <v>4</v>
      </c>
      <c r="B10" s="18" t="s">
        <v>9</v>
      </c>
      <c r="C10" s="17"/>
      <c r="D10" s="11" t="s">
        <v>2</v>
      </c>
      <c r="E10" s="65">
        <f t="shared" si="4"/>
        <v>18743.252</v>
      </c>
      <c r="F10" s="66">
        <f t="shared" si="4"/>
        <v>19233.685</v>
      </c>
      <c r="G10" s="66">
        <f t="shared" si="4"/>
        <v>19233.685</v>
      </c>
      <c r="H10" s="16">
        <f t="shared" si="0"/>
        <v>100</v>
      </c>
      <c r="I10" s="77">
        <f>SUM(N10,S10)</f>
        <v>18351.386</v>
      </c>
      <c r="J10" s="151">
        <v>3199.38</v>
      </c>
      <c r="K10" s="152">
        <v>3211.38</v>
      </c>
      <c r="L10" s="66">
        <v>3211.38</v>
      </c>
      <c r="M10" s="16">
        <f t="shared" si="1"/>
        <v>100</v>
      </c>
      <c r="N10" s="66">
        <v>3271.14</v>
      </c>
      <c r="O10" s="65">
        <v>15543.872</v>
      </c>
      <c r="P10" s="66">
        <v>16022.305</v>
      </c>
      <c r="Q10" s="66">
        <v>16022.305</v>
      </c>
      <c r="R10" s="16">
        <f t="shared" si="2"/>
        <v>100</v>
      </c>
      <c r="S10" s="66">
        <v>15080.246</v>
      </c>
      <c r="T10" s="65"/>
      <c r="U10" s="66"/>
      <c r="V10" s="66"/>
      <c r="W10" s="16" t="e">
        <f t="shared" si="3"/>
        <v>#DIV/0!</v>
      </c>
      <c r="X10" s="77"/>
    </row>
    <row r="11" spans="1:24" s="9" customFormat="1" ht="9.75" customHeight="1">
      <c r="A11" s="11" t="s">
        <v>6</v>
      </c>
      <c r="B11" s="18" t="s">
        <v>11</v>
      </c>
      <c r="C11" s="17"/>
      <c r="D11" s="11" t="s">
        <v>2</v>
      </c>
      <c r="E11" s="65">
        <f t="shared" si="4"/>
        <v>0</v>
      </c>
      <c r="F11" s="66">
        <f t="shared" si="4"/>
        <v>50</v>
      </c>
      <c r="G11" s="66">
        <f t="shared" si="4"/>
        <v>50</v>
      </c>
      <c r="H11" s="16">
        <f t="shared" si="0"/>
        <v>100</v>
      </c>
      <c r="I11" s="77">
        <f>SUM(N11,S11)</f>
        <v>0</v>
      </c>
      <c r="J11" s="153"/>
      <c r="K11" s="154"/>
      <c r="L11" s="66"/>
      <c r="M11" s="16" t="e">
        <f t="shared" si="1"/>
        <v>#DIV/0!</v>
      </c>
      <c r="N11" s="66"/>
      <c r="O11" s="65"/>
      <c r="P11" s="66">
        <v>50</v>
      </c>
      <c r="Q11" s="66">
        <v>50</v>
      </c>
      <c r="R11" s="16">
        <f t="shared" si="2"/>
        <v>100</v>
      </c>
      <c r="S11" s="66"/>
      <c r="T11" s="65"/>
      <c r="U11" s="66"/>
      <c r="V11" s="66"/>
      <c r="W11" s="16" t="e">
        <f t="shared" si="3"/>
        <v>#DIV/0!</v>
      </c>
      <c r="X11" s="77"/>
    </row>
    <row r="12" spans="1:24" s="9" customFormat="1" ht="9.75" customHeight="1">
      <c r="A12" s="11" t="s">
        <v>8</v>
      </c>
      <c r="B12" s="18" t="s">
        <v>13</v>
      </c>
      <c r="C12" s="17"/>
      <c r="D12" s="11" t="s">
        <v>2</v>
      </c>
      <c r="E12" s="65">
        <f>SUM(E13,E17,E23,E27,E31,E32,E36,E37,E38,E39,E40,E43)</f>
        <v>20738.632</v>
      </c>
      <c r="F12" s="66">
        <f>SUM(F13,F17,F23,F27,F31,F32,F36,F37,F38,F39,F40,F43)</f>
        <v>21629.607</v>
      </c>
      <c r="G12" s="66">
        <f>SUM(G13,G17,G23,G27,G31,G32,G36,G37,G38,G39,G40,G43)</f>
        <v>21439.799999999996</v>
      </c>
      <c r="H12" s="16">
        <f t="shared" si="0"/>
        <v>99.12246671888211</v>
      </c>
      <c r="I12" s="77">
        <f>SUM(I13,I17,I23,I27,I31,I32,I36,I37,I38,I39,I40,I43)</f>
        <v>20156.569</v>
      </c>
      <c r="J12" s="130">
        <f>SUM(J13,J17,J23,J27,J31,J32,J36,J37,J38,J39,J40,J43)</f>
        <v>5194.759999999999</v>
      </c>
      <c r="K12" s="155">
        <f>SUM(K13,K17,K23,K27,K31,K32,K36,K37,K38,K39,K40,K43)</f>
        <v>5607.302</v>
      </c>
      <c r="L12" s="66">
        <f>SUM(L13,L17,L23,L27,L31,L32,L36,L37,L38,L39,L40,L43)</f>
        <v>5417.494999999999</v>
      </c>
      <c r="M12" s="16">
        <f t="shared" si="1"/>
        <v>96.61500307991258</v>
      </c>
      <c r="N12" s="66">
        <f>SUM(N13,N17,N23,N27,N31,N32,N36,N37,N38,N39,N40,N43)</f>
        <v>5076.322999999999</v>
      </c>
      <c r="O12" s="65">
        <f>SUM(O13,O17,O23,O27,O31,O32,O36,O37,O38,O39,O40,O43)</f>
        <v>15543.872000000003</v>
      </c>
      <c r="P12" s="66">
        <f>SUM(P13,P17,P23,P27,P31,P32,P36,P37,P38,P39,P40,P43)</f>
        <v>16022.304999999998</v>
      </c>
      <c r="Q12" s="66">
        <f>SUM(Q13,Q17,Q23,Q27,Q31,Q32,Q36,Q37,Q38,Q39,Q40,Q43)</f>
        <v>16022.304999999998</v>
      </c>
      <c r="R12" s="16">
        <f t="shared" si="2"/>
        <v>100</v>
      </c>
      <c r="S12" s="66">
        <f>SUM(S13,S17,S23,S27,S31,S32,S36,S37,S38,S39,S40,S43)</f>
        <v>15080.246000000001</v>
      </c>
      <c r="T12" s="65">
        <f>SUM(T13,T17,T23,T27,T31,T32,T36,T37,T38,T39,T40,T43)</f>
        <v>0</v>
      </c>
      <c r="U12" s="66">
        <f>SUM(U13,U17,U23,U27,U31,U32,U36,U37,U38,U39,U40,U43)</f>
        <v>0</v>
      </c>
      <c r="V12" s="66">
        <f>SUM(V13,V17,V23,V27,V31,V32,V36,V37,V38,V39,V40,V43)</f>
        <v>0</v>
      </c>
      <c r="W12" s="16" t="e">
        <f t="shared" si="3"/>
        <v>#DIV/0!</v>
      </c>
      <c r="X12" s="77">
        <f>SUM(X13,X17,X23,X27,X31,X32,X36,X37,X38,X39,X40,X43)</f>
        <v>0</v>
      </c>
    </row>
    <row r="13" spans="1:24" s="9" customFormat="1" ht="9.75" customHeight="1">
      <c r="A13" s="15" t="s">
        <v>10</v>
      </c>
      <c r="B13" s="20" t="s">
        <v>33</v>
      </c>
      <c r="C13" s="25"/>
      <c r="D13" s="15" t="s">
        <v>2</v>
      </c>
      <c r="E13" s="71">
        <f>SUM(E14:E16)</f>
        <v>2601.186</v>
      </c>
      <c r="F13" s="72">
        <f>SUM(F14:F16)</f>
        <v>2863.9390000000003</v>
      </c>
      <c r="G13" s="72">
        <f>SUM(G14:G16)</f>
        <v>2789.677</v>
      </c>
      <c r="H13" s="8">
        <f t="shared" si="0"/>
        <v>97.40699784457699</v>
      </c>
      <c r="I13" s="80">
        <f>SUM(I14:I16)</f>
        <v>2443.702</v>
      </c>
      <c r="J13" s="156">
        <f>SUM(J14:J16)</f>
        <v>2086</v>
      </c>
      <c r="K13" s="125">
        <f>SUM(K14:K16)</f>
        <v>2326.242</v>
      </c>
      <c r="L13" s="72">
        <f>SUM(L14:L16)</f>
        <v>2251.98</v>
      </c>
      <c r="M13" s="8">
        <f t="shared" si="1"/>
        <v>96.80764082154822</v>
      </c>
      <c r="N13" s="72">
        <f>SUM(N14:N16)</f>
        <v>2099.8050000000003</v>
      </c>
      <c r="O13" s="71">
        <f>SUM(O14:O16)</f>
        <v>515.186</v>
      </c>
      <c r="P13" s="72">
        <f>SUM(P14:P16)</f>
        <v>537.697</v>
      </c>
      <c r="Q13" s="72">
        <f>SUM(Q14:Q16)</f>
        <v>537.697</v>
      </c>
      <c r="R13" s="8">
        <f t="shared" si="2"/>
        <v>100</v>
      </c>
      <c r="S13" s="72">
        <f>SUM(S14:S16)</f>
        <v>343.897</v>
      </c>
      <c r="T13" s="71">
        <f>SUM(T14:T16)</f>
        <v>0</v>
      </c>
      <c r="U13" s="72">
        <f>SUM(U14:U16)</f>
        <v>0</v>
      </c>
      <c r="V13" s="72">
        <f>SUM(V14:V16)</f>
        <v>0</v>
      </c>
      <c r="W13" s="8" t="e">
        <f t="shared" si="3"/>
        <v>#DIV/0!</v>
      </c>
      <c r="X13" s="80">
        <f>SUM(X14:X16)</f>
        <v>0</v>
      </c>
    </row>
    <row r="14" spans="1:24" ht="9.75" customHeight="1">
      <c r="A14" s="133" t="s">
        <v>66</v>
      </c>
      <c r="B14" s="134" t="s">
        <v>34</v>
      </c>
      <c r="C14" s="134" t="s">
        <v>35</v>
      </c>
      <c r="D14" s="133" t="s">
        <v>2</v>
      </c>
      <c r="E14" s="135">
        <f aca="true" t="shared" si="5" ref="E14:G16">SUM(J14,O14)</f>
        <v>255.5</v>
      </c>
      <c r="F14" s="136">
        <f t="shared" si="5"/>
        <v>637.768</v>
      </c>
      <c r="G14" s="136">
        <f t="shared" si="5"/>
        <v>637.446</v>
      </c>
      <c r="H14" s="137">
        <f t="shared" si="0"/>
        <v>99.94951142108101</v>
      </c>
      <c r="I14" s="138">
        <f>SUM(N14,S14)</f>
        <v>233.39100000000002</v>
      </c>
      <c r="J14" s="149"/>
      <c r="K14" s="150">
        <v>397.79</v>
      </c>
      <c r="L14" s="136">
        <v>397.468</v>
      </c>
      <c r="M14" s="137">
        <f t="shared" si="1"/>
        <v>99.91905276653512</v>
      </c>
      <c r="N14" s="136">
        <v>129.925</v>
      </c>
      <c r="O14" s="135">
        <v>255.5</v>
      </c>
      <c r="P14" s="136">
        <v>239.978</v>
      </c>
      <c r="Q14" s="136">
        <v>239.978</v>
      </c>
      <c r="R14" s="137">
        <f t="shared" si="2"/>
        <v>100</v>
      </c>
      <c r="S14" s="136">
        <v>103.466</v>
      </c>
      <c r="T14" s="135"/>
      <c r="U14" s="136"/>
      <c r="V14" s="136"/>
      <c r="W14" s="137" t="e">
        <f t="shared" si="3"/>
        <v>#DIV/0!</v>
      </c>
      <c r="X14" s="138"/>
    </row>
    <row r="15" spans="1:24" ht="9.75" customHeight="1">
      <c r="A15" s="157" t="s">
        <v>67</v>
      </c>
      <c r="B15" s="158"/>
      <c r="C15" s="158" t="s">
        <v>38</v>
      </c>
      <c r="D15" s="157" t="s">
        <v>2</v>
      </c>
      <c r="E15" s="159">
        <f t="shared" si="5"/>
        <v>60</v>
      </c>
      <c r="F15" s="160">
        <f t="shared" si="5"/>
        <v>117.34899999999999</v>
      </c>
      <c r="G15" s="160">
        <f t="shared" si="5"/>
        <v>116.994</v>
      </c>
      <c r="H15" s="161">
        <f t="shared" si="0"/>
        <v>99.69748357463635</v>
      </c>
      <c r="I15" s="162">
        <f>SUM(N15,S15)</f>
        <v>81.762</v>
      </c>
      <c r="J15" s="149"/>
      <c r="K15" s="150">
        <v>40.66</v>
      </c>
      <c r="L15" s="160">
        <v>40.305</v>
      </c>
      <c r="M15" s="161">
        <f t="shared" si="1"/>
        <v>99.12690605017217</v>
      </c>
      <c r="N15" s="160">
        <v>44.634</v>
      </c>
      <c r="O15" s="159">
        <v>60</v>
      </c>
      <c r="P15" s="160">
        <v>76.689</v>
      </c>
      <c r="Q15" s="160">
        <v>76.689</v>
      </c>
      <c r="R15" s="161">
        <f t="shared" si="2"/>
        <v>100</v>
      </c>
      <c r="S15" s="160">
        <v>37.128</v>
      </c>
      <c r="T15" s="159"/>
      <c r="U15" s="160"/>
      <c r="V15" s="160"/>
      <c r="W15" s="161" t="e">
        <f t="shared" si="3"/>
        <v>#DIV/0!</v>
      </c>
      <c r="X15" s="162"/>
    </row>
    <row r="16" spans="1:24" ht="9.75" customHeight="1">
      <c r="A16" s="163" t="s">
        <v>68</v>
      </c>
      <c r="B16" s="164"/>
      <c r="C16" s="164" t="s">
        <v>39</v>
      </c>
      <c r="D16" s="163" t="s">
        <v>2</v>
      </c>
      <c r="E16" s="165">
        <f t="shared" si="5"/>
        <v>2285.686</v>
      </c>
      <c r="F16" s="166">
        <f t="shared" si="5"/>
        <v>2108.822</v>
      </c>
      <c r="G16" s="166">
        <f t="shared" si="5"/>
        <v>2035.237</v>
      </c>
      <c r="H16" s="167">
        <f t="shared" si="0"/>
        <v>96.51061113740278</v>
      </c>
      <c r="I16" s="168">
        <f>SUM(N16,S16)</f>
        <v>2128.549</v>
      </c>
      <c r="J16" s="169">
        <v>2086</v>
      </c>
      <c r="K16" s="170">
        <v>1887.792</v>
      </c>
      <c r="L16" s="166">
        <v>1814.207</v>
      </c>
      <c r="M16" s="167">
        <f t="shared" si="1"/>
        <v>96.10205997270886</v>
      </c>
      <c r="N16" s="166">
        <v>1925.246</v>
      </c>
      <c r="O16" s="165">
        <v>199.686</v>
      </c>
      <c r="P16" s="166">
        <v>221.03</v>
      </c>
      <c r="Q16" s="166">
        <v>221.03</v>
      </c>
      <c r="R16" s="161">
        <f t="shared" si="2"/>
        <v>100</v>
      </c>
      <c r="S16" s="166">
        <v>203.303</v>
      </c>
      <c r="T16" s="165"/>
      <c r="U16" s="166"/>
      <c r="V16" s="166"/>
      <c r="W16" s="167" t="e">
        <f t="shared" si="3"/>
        <v>#DIV/0!</v>
      </c>
      <c r="X16" s="168"/>
    </row>
    <row r="17" spans="1:24" s="9" customFormat="1" ht="9.75" customHeight="1">
      <c r="A17" s="15" t="s">
        <v>12</v>
      </c>
      <c r="B17" s="26" t="s">
        <v>49</v>
      </c>
      <c r="C17" s="26"/>
      <c r="D17" s="15" t="s">
        <v>2</v>
      </c>
      <c r="E17" s="71">
        <f>SUM(E18:E22)</f>
        <v>1230</v>
      </c>
      <c r="F17" s="72">
        <f>SUM(F18:F22)</f>
        <v>1600</v>
      </c>
      <c r="G17" s="72">
        <f>SUM(G18:G22)</f>
        <v>1538.6879999999999</v>
      </c>
      <c r="H17" s="8">
        <f t="shared" si="0"/>
        <v>96.16799999999999</v>
      </c>
      <c r="I17" s="80">
        <f>SUM(I18:I22)</f>
        <v>1195.027</v>
      </c>
      <c r="J17" s="156">
        <f>SUM(J18:J22)</f>
        <v>1230</v>
      </c>
      <c r="K17" s="125">
        <f>SUM(K18:K22)</f>
        <v>1600</v>
      </c>
      <c r="L17" s="72">
        <f>SUM(L18:L22)</f>
        <v>1538.6879999999999</v>
      </c>
      <c r="M17" s="8">
        <f t="shared" si="1"/>
        <v>96.16799999999999</v>
      </c>
      <c r="N17" s="72">
        <f>SUM(N18:N22)</f>
        <v>1195.027</v>
      </c>
      <c r="O17" s="71">
        <f>SUM(O18:O22)</f>
        <v>0</v>
      </c>
      <c r="P17" s="72">
        <f>SUM(P18:P22)</f>
        <v>0</v>
      </c>
      <c r="Q17" s="72">
        <f>SUM(Q18:Q22)</f>
        <v>0</v>
      </c>
      <c r="R17" s="8" t="e">
        <f t="shared" si="2"/>
        <v>#DIV/0!</v>
      </c>
      <c r="S17" s="72">
        <f>SUM(S18:S22)</f>
        <v>0</v>
      </c>
      <c r="T17" s="71">
        <f>SUM(T18:T22)</f>
        <v>0</v>
      </c>
      <c r="U17" s="72">
        <f>SUM(U18:U22)</f>
        <v>0</v>
      </c>
      <c r="V17" s="72">
        <f>SUM(V18:V22)</f>
        <v>0</v>
      </c>
      <c r="W17" s="8" t="e">
        <f t="shared" si="3"/>
        <v>#DIV/0!</v>
      </c>
      <c r="X17" s="80">
        <f>SUM(X18:X22)</f>
        <v>0</v>
      </c>
    </row>
    <row r="18" spans="1:24" ht="9.75" customHeight="1">
      <c r="A18" s="157" t="s">
        <v>69</v>
      </c>
      <c r="B18" s="158" t="s">
        <v>34</v>
      </c>
      <c r="C18" s="158" t="s">
        <v>44</v>
      </c>
      <c r="D18" s="157" t="s">
        <v>2</v>
      </c>
      <c r="E18" s="159">
        <f aca="true" t="shared" si="6" ref="E18:G22">SUM(J18,O18)</f>
        <v>250</v>
      </c>
      <c r="F18" s="160">
        <f t="shared" si="6"/>
        <v>300</v>
      </c>
      <c r="G18" s="160">
        <f t="shared" si="6"/>
        <v>289.966</v>
      </c>
      <c r="H18" s="161">
        <f t="shared" si="0"/>
        <v>96.65533333333333</v>
      </c>
      <c r="I18" s="162">
        <f>SUM(N18,S18)</f>
        <v>233.036</v>
      </c>
      <c r="J18" s="149">
        <v>250</v>
      </c>
      <c r="K18" s="150">
        <v>300</v>
      </c>
      <c r="L18" s="160">
        <v>289.966</v>
      </c>
      <c r="M18" s="161">
        <f t="shared" si="1"/>
        <v>96.65533333333333</v>
      </c>
      <c r="N18" s="160">
        <v>233.036</v>
      </c>
      <c r="O18" s="159"/>
      <c r="P18" s="160"/>
      <c r="Q18" s="160"/>
      <c r="R18" s="161" t="e">
        <f t="shared" si="2"/>
        <v>#DIV/0!</v>
      </c>
      <c r="S18" s="160"/>
      <c r="T18" s="159"/>
      <c r="U18" s="160"/>
      <c r="V18" s="160"/>
      <c r="W18" s="161" t="e">
        <f t="shared" si="3"/>
        <v>#DIV/0!</v>
      </c>
      <c r="X18" s="162"/>
    </row>
    <row r="19" spans="1:24" ht="9.75" customHeight="1">
      <c r="A19" s="157" t="s">
        <v>70</v>
      </c>
      <c r="B19" s="158"/>
      <c r="C19" s="158" t="s">
        <v>45</v>
      </c>
      <c r="D19" s="157" t="s">
        <v>2</v>
      </c>
      <c r="E19" s="159">
        <f t="shared" si="6"/>
        <v>130</v>
      </c>
      <c r="F19" s="160">
        <f t="shared" si="6"/>
        <v>130</v>
      </c>
      <c r="G19" s="160">
        <f t="shared" si="6"/>
        <v>127.105</v>
      </c>
      <c r="H19" s="161">
        <f t="shared" si="0"/>
        <v>97.77307692307693</v>
      </c>
      <c r="I19" s="162">
        <f>SUM(N19,S19)</f>
        <v>121.596</v>
      </c>
      <c r="J19" s="149">
        <v>130</v>
      </c>
      <c r="K19" s="150">
        <v>130</v>
      </c>
      <c r="L19" s="160">
        <v>127.105</v>
      </c>
      <c r="M19" s="161">
        <f t="shared" si="1"/>
        <v>97.77307692307693</v>
      </c>
      <c r="N19" s="160">
        <v>121.596</v>
      </c>
      <c r="O19" s="159"/>
      <c r="P19" s="160"/>
      <c r="Q19" s="160"/>
      <c r="R19" s="161" t="e">
        <f t="shared" si="2"/>
        <v>#DIV/0!</v>
      </c>
      <c r="S19" s="160"/>
      <c r="T19" s="159"/>
      <c r="U19" s="160"/>
      <c r="V19" s="160"/>
      <c r="W19" s="161" t="e">
        <f t="shared" si="3"/>
        <v>#DIV/0!</v>
      </c>
      <c r="X19" s="162"/>
    </row>
    <row r="20" spans="1:24" ht="9.75" customHeight="1">
      <c r="A20" s="157" t="s">
        <v>71</v>
      </c>
      <c r="B20" s="158"/>
      <c r="C20" s="158" t="s">
        <v>46</v>
      </c>
      <c r="D20" s="157" t="s">
        <v>2</v>
      </c>
      <c r="E20" s="159">
        <f t="shared" si="6"/>
        <v>600</v>
      </c>
      <c r="F20" s="160">
        <f t="shared" si="6"/>
        <v>770</v>
      </c>
      <c r="G20" s="160">
        <f t="shared" si="6"/>
        <v>770</v>
      </c>
      <c r="H20" s="161">
        <f t="shared" si="0"/>
        <v>100</v>
      </c>
      <c r="I20" s="162">
        <f>SUM(N20,S20)</f>
        <v>621.251</v>
      </c>
      <c r="J20" s="149">
        <v>600</v>
      </c>
      <c r="K20" s="150">
        <v>770</v>
      </c>
      <c r="L20" s="160">
        <v>770</v>
      </c>
      <c r="M20" s="161">
        <f t="shared" si="1"/>
        <v>100</v>
      </c>
      <c r="N20" s="160">
        <v>621.251</v>
      </c>
      <c r="O20" s="159"/>
      <c r="P20" s="160"/>
      <c r="Q20" s="160"/>
      <c r="R20" s="161" t="e">
        <f t="shared" si="2"/>
        <v>#DIV/0!</v>
      </c>
      <c r="S20" s="160"/>
      <c r="T20" s="159"/>
      <c r="U20" s="160"/>
      <c r="V20" s="160"/>
      <c r="W20" s="161" t="e">
        <f t="shared" si="3"/>
        <v>#DIV/0!</v>
      </c>
      <c r="X20" s="162"/>
    </row>
    <row r="21" spans="1:24" ht="9.75" customHeight="1">
      <c r="A21" s="157" t="s">
        <v>72</v>
      </c>
      <c r="B21" s="158"/>
      <c r="C21" s="158" t="s">
        <v>47</v>
      </c>
      <c r="D21" s="157" t="s">
        <v>2</v>
      </c>
      <c r="E21" s="159">
        <f t="shared" si="6"/>
        <v>250</v>
      </c>
      <c r="F21" s="160">
        <f t="shared" si="6"/>
        <v>400</v>
      </c>
      <c r="G21" s="160">
        <f t="shared" si="6"/>
        <v>351.617</v>
      </c>
      <c r="H21" s="161">
        <f t="shared" si="0"/>
        <v>87.90425</v>
      </c>
      <c r="I21" s="162">
        <f>SUM(N21,S21)</f>
        <v>219.144</v>
      </c>
      <c r="J21" s="149">
        <v>250</v>
      </c>
      <c r="K21" s="150">
        <v>400</v>
      </c>
      <c r="L21" s="160">
        <v>351.617</v>
      </c>
      <c r="M21" s="161">
        <f t="shared" si="1"/>
        <v>87.90425</v>
      </c>
      <c r="N21" s="160">
        <v>219.144</v>
      </c>
      <c r="O21" s="159"/>
      <c r="P21" s="160"/>
      <c r="Q21" s="160"/>
      <c r="R21" s="161" t="e">
        <f t="shared" si="2"/>
        <v>#DIV/0!</v>
      </c>
      <c r="S21" s="160"/>
      <c r="T21" s="159"/>
      <c r="U21" s="160"/>
      <c r="V21" s="160"/>
      <c r="W21" s="161" t="e">
        <f t="shared" si="3"/>
        <v>#DIV/0!</v>
      </c>
      <c r="X21" s="162"/>
    </row>
    <row r="22" spans="1:24" ht="9.75" customHeight="1">
      <c r="A22" s="163" t="s">
        <v>73</v>
      </c>
      <c r="B22" s="164"/>
      <c r="C22" s="164" t="s">
        <v>39</v>
      </c>
      <c r="D22" s="163" t="s">
        <v>2</v>
      </c>
      <c r="E22" s="165">
        <f t="shared" si="6"/>
        <v>0</v>
      </c>
      <c r="F22" s="166">
        <f t="shared" si="6"/>
        <v>0</v>
      </c>
      <c r="G22" s="166">
        <f t="shared" si="6"/>
        <v>0</v>
      </c>
      <c r="H22" s="167" t="e">
        <f t="shared" si="0"/>
        <v>#DIV/0!</v>
      </c>
      <c r="I22" s="168">
        <f>SUM(N22,S22)</f>
        <v>0</v>
      </c>
      <c r="J22" s="171"/>
      <c r="K22" s="172"/>
      <c r="L22" s="166"/>
      <c r="M22" s="167" t="e">
        <f t="shared" si="1"/>
        <v>#DIV/0!</v>
      </c>
      <c r="N22" s="166"/>
      <c r="O22" s="165"/>
      <c r="P22" s="166"/>
      <c r="Q22" s="166"/>
      <c r="R22" s="167" t="e">
        <f t="shared" si="2"/>
        <v>#DIV/0!</v>
      </c>
      <c r="S22" s="166"/>
      <c r="T22" s="165"/>
      <c r="U22" s="166"/>
      <c r="V22" s="166"/>
      <c r="W22" s="167" t="e">
        <f t="shared" si="3"/>
        <v>#DIV/0!</v>
      </c>
      <c r="X22" s="168"/>
    </row>
    <row r="23" spans="1:24" s="9" customFormat="1" ht="9.75" customHeight="1">
      <c r="A23" s="15" t="s">
        <v>14</v>
      </c>
      <c r="B23" s="26" t="s">
        <v>50</v>
      </c>
      <c r="C23" s="26"/>
      <c r="D23" s="15" t="s">
        <v>2</v>
      </c>
      <c r="E23" s="71">
        <f>SUM(E24:E26)</f>
        <v>0</v>
      </c>
      <c r="F23" s="72">
        <f>SUM(F24:F26)</f>
        <v>0</v>
      </c>
      <c r="G23" s="72">
        <f>SUM(G24:G26)</f>
        <v>0</v>
      </c>
      <c r="H23" s="8" t="e">
        <f t="shared" si="0"/>
        <v>#DIV/0!</v>
      </c>
      <c r="I23" s="80">
        <f>SUM(I24:I26)</f>
        <v>0</v>
      </c>
      <c r="J23" s="156">
        <f>SUM(J24:J26)</f>
        <v>0</v>
      </c>
      <c r="K23" s="125">
        <f>SUM(K24:K26)</f>
        <v>0</v>
      </c>
      <c r="L23" s="72">
        <f>SUM(L24:L26)</f>
        <v>0</v>
      </c>
      <c r="M23" s="8" t="e">
        <f t="shared" si="1"/>
        <v>#DIV/0!</v>
      </c>
      <c r="N23" s="72">
        <f>SUM(N24:N26)</f>
        <v>0</v>
      </c>
      <c r="O23" s="71">
        <f>SUM(O24:O26)</f>
        <v>0</v>
      </c>
      <c r="P23" s="72">
        <f>SUM(P24:P26)</f>
        <v>0</v>
      </c>
      <c r="Q23" s="72">
        <f>SUM(Q24:Q26)</f>
        <v>0</v>
      </c>
      <c r="R23" s="8" t="e">
        <f t="shared" si="2"/>
        <v>#DIV/0!</v>
      </c>
      <c r="S23" s="72">
        <f>SUM(S24:S26)</f>
        <v>0</v>
      </c>
      <c r="T23" s="71">
        <f>SUM(T24:T26)</f>
        <v>0</v>
      </c>
      <c r="U23" s="72">
        <f>SUM(U24:U26)</f>
        <v>0</v>
      </c>
      <c r="V23" s="72">
        <f>SUM(V24:V26)</f>
        <v>0</v>
      </c>
      <c r="W23" s="8" t="e">
        <f t="shared" si="3"/>
        <v>#DIV/0!</v>
      </c>
      <c r="X23" s="80">
        <f>SUM(X24:X26)</f>
        <v>0</v>
      </c>
    </row>
    <row r="24" spans="1:24" ht="9.75" customHeight="1">
      <c r="A24" s="157" t="s">
        <v>36</v>
      </c>
      <c r="B24" s="158" t="s">
        <v>34</v>
      </c>
      <c r="C24" s="158" t="s">
        <v>78</v>
      </c>
      <c r="D24" s="157" t="s">
        <v>2</v>
      </c>
      <c r="E24" s="159">
        <f aca="true" t="shared" si="7" ref="E24:G26">SUM(J24,O24)</f>
        <v>0</v>
      </c>
      <c r="F24" s="160">
        <f t="shared" si="7"/>
        <v>0</v>
      </c>
      <c r="G24" s="160">
        <f t="shared" si="7"/>
        <v>0</v>
      </c>
      <c r="H24" s="161" t="e">
        <f t="shared" si="0"/>
        <v>#DIV/0!</v>
      </c>
      <c r="I24" s="162">
        <f>SUM(N24,S24)</f>
        <v>0</v>
      </c>
      <c r="J24" s="149"/>
      <c r="K24" s="150"/>
      <c r="L24" s="160"/>
      <c r="M24" s="161" t="e">
        <f t="shared" si="1"/>
        <v>#DIV/0!</v>
      </c>
      <c r="N24" s="160"/>
      <c r="O24" s="159"/>
      <c r="P24" s="160"/>
      <c r="Q24" s="160"/>
      <c r="R24" s="161" t="e">
        <f t="shared" si="2"/>
        <v>#DIV/0!</v>
      </c>
      <c r="S24" s="160"/>
      <c r="T24" s="159"/>
      <c r="U24" s="160"/>
      <c r="V24" s="160"/>
      <c r="W24" s="161" t="e">
        <f t="shared" si="3"/>
        <v>#DIV/0!</v>
      </c>
      <c r="X24" s="162"/>
    </row>
    <row r="25" spans="1:24" ht="9.75" customHeight="1">
      <c r="A25" s="157" t="s">
        <v>37</v>
      </c>
      <c r="B25" s="158"/>
      <c r="C25" s="158" t="s">
        <v>48</v>
      </c>
      <c r="D25" s="157" t="s">
        <v>2</v>
      </c>
      <c r="E25" s="159">
        <f t="shared" si="7"/>
        <v>0</v>
      </c>
      <c r="F25" s="160">
        <f t="shared" si="7"/>
        <v>0</v>
      </c>
      <c r="G25" s="160">
        <f t="shared" si="7"/>
        <v>0</v>
      </c>
      <c r="H25" s="161" t="e">
        <f t="shared" si="0"/>
        <v>#DIV/0!</v>
      </c>
      <c r="I25" s="162">
        <f>SUM(N25,S25)</f>
        <v>0</v>
      </c>
      <c r="J25" s="149"/>
      <c r="K25" s="150"/>
      <c r="L25" s="160"/>
      <c r="M25" s="161" t="e">
        <f t="shared" si="1"/>
        <v>#DIV/0!</v>
      </c>
      <c r="N25" s="160"/>
      <c r="O25" s="159"/>
      <c r="P25" s="160"/>
      <c r="Q25" s="160"/>
      <c r="R25" s="161" t="e">
        <f t="shared" si="2"/>
        <v>#DIV/0!</v>
      </c>
      <c r="S25" s="160"/>
      <c r="T25" s="159"/>
      <c r="U25" s="160"/>
      <c r="V25" s="160"/>
      <c r="W25" s="161" t="e">
        <f t="shared" si="3"/>
        <v>#DIV/0!</v>
      </c>
      <c r="X25" s="162"/>
    </row>
    <row r="26" spans="1:24" ht="9.75" customHeight="1">
      <c r="A26" s="163" t="s">
        <v>40</v>
      </c>
      <c r="B26" s="164"/>
      <c r="C26" s="164" t="s">
        <v>39</v>
      </c>
      <c r="D26" s="163" t="s">
        <v>2</v>
      </c>
      <c r="E26" s="165">
        <f t="shared" si="7"/>
        <v>0</v>
      </c>
      <c r="F26" s="166">
        <f t="shared" si="7"/>
        <v>0</v>
      </c>
      <c r="G26" s="166">
        <f t="shared" si="7"/>
        <v>0</v>
      </c>
      <c r="H26" s="167" t="e">
        <f t="shared" si="0"/>
        <v>#DIV/0!</v>
      </c>
      <c r="I26" s="168">
        <f>SUM(N26,S26)</f>
        <v>0</v>
      </c>
      <c r="J26" s="171"/>
      <c r="K26" s="172"/>
      <c r="L26" s="166"/>
      <c r="M26" s="167" t="e">
        <f t="shared" si="1"/>
        <v>#DIV/0!</v>
      </c>
      <c r="N26" s="166"/>
      <c r="O26" s="165"/>
      <c r="P26" s="166"/>
      <c r="Q26" s="166"/>
      <c r="R26" s="167" t="e">
        <f t="shared" si="2"/>
        <v>#DIV/0!</v>
      </c>
      <c r="S26" s="166"/>
      <c r="T26" s="165"/>
      <c r="U26" s="166"/>
      <c r="V26" s="166"/>
      <c r="W26" s="167" t="e">
        <f t="shared" si="3"/>
        <v>#DIV/0!</v>
      </c>
      <c r="X26" s="168"/>
    </row>
    <row r="27" spans="1:24" s="9" customFormat="1" ht="9.75" customHeight="1">
      <c r="A27" s="15" t="s">
        <v>15</v>
      </c>
      <c r="B27" s="26" t="s">
        <v>51</v>
      </c>
      <c r="C27" s="26"/>
      <c r="D27" s="15" t="s">
        <v>2</v>
      </c>
      <c r="E27" s="71">
        <f>SUM(E28:E30)</f>
        <v>598</v>
      </c>
      <c r="F27" s="72">
        <f>SUM(F28:F30)</f>
        <v>510.7</v>
      </c>
      <c r="G27" s="72">
        <f>SUM(G28:G30)</f>
        <v>495.085</v>
      </c>
      <c r="H27" s="8">
        <f t="shared" si="0"/>
        <v>96.94243195613863</v>
      </c>
      <c r="I27" s="80">
        <f>SUM(I28:I30)</f>
        <v>445.093</v>
      </c>
      <c r="J27" s="156">
        <f>SUM(J28:J30)</f>
        <v>598</v>
      </c>
      <c r="K27" s="125">
        <f>SUM(K28:K30)</f>
        <v>510.7</v>
      </c>
      <c r="L27" s="72">
        <f>SUM(L28:L30)</f>
        <v>495.085</v>
      </c>
      <c r="M27" s="8">
        <f t="shared" si="1"/>
        <v>96.94243195613863</v>
      </c>
      <c r="N27" s="72">
        <f>SUM(N28:N30)</f>
        <v>445.093</v>
      </c>
      <c r="O27" s="71">
        <f>SUM(O28:O30)</f>
        <v>0</v>
      </c>
      <c r="P27" s="72">
        <f>SUM(P28:P30)</f>
        <v>0</v>
      </c>
      <c r="Q27" s="72">
        <f>SUM(Q28:Q30)</f>
        <v>0</v>
      </c>
      <c r="R27" s="8" t="e">
        <f t="shared" si="2"/>
        <v>#DIV/0!</v>
      </c>
      <c r="S27" s="72">
        <f>SUM(S28:S30)</f>
        <v>0</v>
      </c>
      <c r="T27" s="71">
        <f>SUM(T28:T30)</f>
        <v>0</v>
      </c>
      <c r="U27" s="72">
        <f>SUM(U28:U30)</f>
        <v>0</v>
      </c>
      <c r="V27" s="72">
        <f>SUM(V28:V30)</f>
        <v>0</v>
      </c>
      <c r="W27" s="8" t="e">
        <f t="shared" si="3"/>
        <v>#DIV/0!</v>
      </c>
      <c r="X27" s="80">
        <f>SUM(X28:X30)</f>
        <v>0</v>
      </c>
    </row>
    <row r="28" spans="1:24" ht="9.75" customHeight="1">
      <c r="A28" s="157" t="s">
        <v>41</v>
      </c>
      <c r="B28" s="158" t="s">
        <v>34</v>
      </c>
      <c r="C28" s="158" t="s">
        <v>84</v>
      </c>
      <c r="D28" s="157" t="s">
        <v>2</v>
      </c>
      <c r="E28" s="159">
        <f aca="true" t="shared" si="8" ref="E28:G31">SUM(J28,O28)</f>
        <v>425</v>
      </c>
      <c r="F28" s="160">
        <f t="shared" si="8"/>
        <v>422.7</v>
      </c>
      <c r="G28" s="160">
        <f t="shared" si="8"/>
        <v>422.553</v>
      </c>
      <c r="H28" s="161">
        <f t="shared" si="0"/>
        <v>99.96522356281051</v>
      </c>
      <c r="I28" s="162">
        <f>SUM(N28,S28)</f>
        <v>413.019</v>
      </c>
      <c r="J28" s="149">
        <v>425</v>
      </c>
      <c r="K28" s="150">
        <v>422.7</v>
      </c>
      <c r="L28" s="160">
        <v>422.553</v>
      </c>
      <c r="M28" s="161">
        <f t="shared" si="1"/>
        <v>99.96522356281051</v>
      </c>
      <c r="N28" s="160">
        <v>413.019</v>
      </c>
      <c r="O28" s="159"/>
      <c r="P28" s="160"/>
      <c r="Q28" s="160"/>
      <c r="R28" s="161" t="e">
        <f t="shared" si="2"/>
        <v>#DIV/0!</v>
      </c>
      <c r="S28" s="160"/>
      <c r="T28" s="159"/>
      <c r="U28" s="160"/>
      <c r="V28" s="160"/>
      <c r="W28" s="161" t="e">
        <f t="shared" si="3"/>
        <v>#DIV/0!</v>
      </c>
      <c r="X28" s="162"/>
    </row>
    <row r="29" spans="1:24" ht="9.75" customHeight="1">
      <c r="A29" s="157" t="s">
        <v>42</v>
      </c>
      <c r="B29" s="158"/>
      <c r="C29" s="158" t="s">
        <v>85</v>
      </c>
      <c r="D29" s="157" t="s">
        <v>2</v>
      </c>
      <c r="E29" s="159">
        <f t="shared" si="8"/>
        <v>170</v>
      </c>
      <c r="F29" s="160">
        <f t="shared" si="8"/>
        <v>85</v>
      </c>
      <c r="G29" s="160">
        <f t="shared" si="8"/>
        <v>70.756</v>
      </c>
      <c r="H29" s="161">
        <f t="shared" si="0"/>
        <v>83.24235294117646</v>
      </c>
      <c r="I29" s="162">
        <f>SUM(N29,S29)</f>
        <v>31.026</v>
      </c>
      <c r="J29" s="149">
        <v>170</v>
      </c>
      <c r="K29" s="150">
        <v>85</v>
      </c>
      <c r="L29" s="160">
        <v>70.756</v>
      </c>
      <c r="M29" s="161">
        <f t="shared" si="1"/>
        <v>83.24235294117646</v>
      </c>
      <c r="N29" s="160">
        <v>31.026</v>
      </c>
      <c r="O29" s="159"/>
      <c r="P29" s="160"/>
      <c r="Q29" s="160"/>
      <c r="R29" s="161" t="e">
        <f t="shared" si="2"/>
        <v>#DIV/0!</v>
      </c>
      <c r="S29" s="160"/>
      <c r="T29" s="159"/>
      <c r="U29" s="160"/>
      <c r="V29" s="160"/>
      <c r="W29" s="161" t="e">
        <f t="shared" si="3"/>
        <v>#DIV/0!</v>
      </c>
      <c r="X29" s="162"/>
    </row>
    <row r="30" spans="1:24" ht="9.75" customHeight="1">
      <c r="A30" s="163" t="s">
        <v>43</v>
      </c>
      <c r="B30" s="164"/>
      <c r="C30" s="164" t="s">
        <v>55</v>
      </c>
      <c r="D30" s="163" t="s">
        <v>2</v>
      </c>
      <c r="E30" s="165">
        <f t="shared" si="8"/>
        <v>3</v>
      </c>
      <c r="F30" s="166">
        <f t="shared" si="8"/>
        <v>3</v>
      </c>
      <c r="G30" s="166">
        <f t="shared" si="8"/>
        <v>1.776</v>
      </c>
      <c r="H30" s="167">
        <f t="shared" si="0"/>
        <v>59.199999999999996</v>
      </c>
      <c r="I30" s="168">
        <f>SUM(N30,S30)</f>
        <v>1.048</v>
      </c>
      <c r="J30" s="171">
        <v>3</v>
      </c>
      <c r="K30" s="172">
        <v>3</v>
      </c>
      <c r="L30" s="166">
        <v>1.776</v>
      </c>
      <c r="M30" s="167">
        <f t="shared" si="1"/>
        <v>59.199999999999996</v>
      </c>
      <c r="N30" s="166">
        <v>1.048</v>
      </c>
      <c r="O30" s="165"/>
      <c r="P30" s="166"/>
      <c r="Q30" s="166"/>
      <c r="R30" s="167" t="e">
        <f t="shared" si="2"/>
        <v>#DIV/0!</v>
      </c>
      <c r="S30" s="166"/>
      <c r="T30" s="165"/>
      <c r="U30" s="166"/>
      <c r="V30" s="166"/>
      <c r="W30" s="167" t="e">
        <f t="shared" si="3"/>
        <v>#DIV/0!</v>
      </c>
      <c r="X30" s="168"/>
    </row>
    <row r="31" spans="1:24" s="9" customFormat="1" ht="9.75" customHeight="1">
      <c r="A31" s="11" t="s">
        <v>16</v>
      </c>
      <c r="B31" s="12" t="s">
        <v>56</v>
      </c>
      <c r="C31" s="12"/>
      <c r="D31" s="11" t="s">
        <v>2</v>
      </c>
      <c r="E31" s="65">
        <f t="shared" si="8"/>
        <v>15</v>
      </c>
      <c r="F31" s="66">
        <f t="shared" si="8"/>
        <v>38.515</v>
      </c>
      <c r="G31" s="66">
        <f t="shared" si="8"/>
        <v>35.808</v>
      </c>
      <c r="H31" s="16">
        <f t="shared" si="0"/>
        <v>92.97156951836946</v>
      </c>
      <c r="I31" s="77">
        <f>SUM(N31,S31)</f>
        <v>82.68599999999999</v>
      </c>
      <c r="J31" s="153">
        <v>5</v>
      </c>
      <c r="K31" s="154">
        <v>5</v>
      </c>
      <c r="L31" s="66">
        <v>2.293</v>
      </c>
      <c r="M31" s="16">
        <f t="shared" si="1"/>
        <v>45.86</v>
      </c>
      <c r="N31" s="66">
        <v>3.449</v>
      </c>
      <c r="O31" s="65">
        <v>10</v>
      </c>
      <c r="P31" s="66">
        <v>33.515</v>
      </c>
      <c r="Q31" s="66">
        <v>33.515</v>
      </c>
      <c r="R31" s="16">
        <f t="shared" si="2"/>
        <v>100</v>
      </c>
      <c r="S31" s="66">
        <v>79.237</v>
      </c>
      <c r="T31" s="65"/>
      <c r="U31" s="66"/>
      <c r="V31" s="66"/>
      <c r="W31" s="16" t="e">
        <f t="shared" si="3"/>
        <v>#DIV/0!</v>
      </c>
      <c r="X31" s="77"/>
    </row>
    <row r="32" spans="1:24" s="9" customFormat="1" ht="9.75" customHeight="1">
      <c r="A32" s="15" t="s">
        <v>17</v>
      </c>
      <c r="B32" s="26" t="s">
        <v>57</v>
      </c>
      <c r="C32" s="26"/>
      <c r="D32" s="15" t="s">
        <v>2</v>
      </c>
      <c r="E32" s="71">
        <f>SUM(E33:E35)</f>
        <v>892.865</v>
      </c>
      <c r="F32" s="72">
        <f>SUM(F33:F35)</f>
        <v>796.746</v>
      </c>
      <c r="G32" s="72">
        <f>SUM(G33:G35)</f>
        <v>776.507</v>
      </c>
      <c r="H32" s="8">
        <f t="shared" si="0"/>
        <v>97.45979270683505</v>
      </c>
      <c r="I32" s="80">
        <f>SUM(I33:I35)</f>
        <v>674.332</v>
      </c>
      <c r="J32" s="156">
        <f>SUM(J33:J35)</f>
        <v>723.405</v>
      </c>
      <c r="K32" s="125">
        <f>SUM(K33:K35)</f>
        <v>605.505</v>
      </c>
      <c r="L32" s="72">
        <f>SUM(L33:L35)</f>
        <v>585.266</v>
      </c>
      <c r="M32" s="8">
        <f t="shared" si="1"/>
        <v>96.65750076382523</v>
      </c>
      <c r="N32" s="72">
        <f>SUM(N33:N35)</f>
        <v>555.8870000000001</v>
      </c>
      <c r="O32" s="71">
        <f>SUM(O33:O35)</f>
        <v>169.46</v>
      </c>
      <c r="P32" s="72">
        <f>SUM(P33:P35)</f>
        <v>191.241</v>
      </c>
      <c r="Q32" s="72">
        <f>SUM(Q33:Q35)</f>
        <v>191.241</v>
      </c>
      <c r="R32" s="8">
        <f t="shared" si="2"/>
        <v>100</v>
      </c>
      <c r="S32" s="72">
        <f>SUM(S33:S35)</f>
        <v>118.445</v>
      </c>
      <c r="T32" s="71">
        <f>SUM(T33:T35)</f>
        <v>0</v>
      </c>
      <c r="U32" s="72">
        <f>SUM(U33:U35)</f>
        <v>0</v>
      </c>
      <c r="V32" s="72">
        <f>SUM(V33:V35)</f>
        <v>0</v>
      </c>
      <c r="W32" s="8" t="e">
        <f t="shared" si="3"/>
        <v>#DIV/0!</v>
      </c>
      <c r="X32" s="80">
        <f>SUM(X33:X35)</f>
        <v>0</v>
      </c>
    </row>
    <row r="33" spans="1:24" ht="9.75" customHeight="1">
      <c r="A33" s="157" t="s">
        <v>52</v>
      </c>
      <c r="B33" s="158" t="s">
        <v>34</v>
      </c>
      <c r="C33" s="158" t="s">
        <v>78</v>
      </c>
      <c r="D33" s="157" t="s">
        <v>2</v>
      </c>
      <c r="E33" s="159">
        <f aca="true" t="shared" si="9" ref="E33:G39">SUM(J33,O33)</f>
        <v>107</v>
      </c>
      <c r="F33" s="160">
        <f t="shared" si="9"/>
        <v>113.3</v>
      </c>
      <c r="G33" s="160">
        <f t="shared" si="9"/>
        <v>111.877</v>
      </c>
      <c r="H33" s="161">
        <f t="shared" si="0"/>
        <v>98.74404236540158</v>
      </c>
      <c r="I33" s="162">
        <f aca="true" t="shared" si="10" ref="I33:I39">SUM(N33,S33)</f>
        <v>109.653</v>
      </c>
      <c r="J33" s="149">
        <v>107</v>
      </c>
      <c r="K33" s="150">
        <v>113.3</v>
      </c>
      <c r="L33" s="160">
        <v>111.877</v>
      </c>
      <c r="M33" s="161">
        <f t="shared" si="1"/>
        <v>98.74404236540158</v>
      </c>
      <c r="N33" s="160">
        <v>109.653</v>
      </c>
      <c r="O33" s="159"/>
      <c r="P33" s="160"/>
      <c r="Q33" s="160"/>
      <c r="R33" s="161" t="e">
        <f t="shared" si="2"/>
        <v>#DIV/0!</v>
      </c>
      <c r="S33" s="160"/>
      <c r="T33" s="159"/>
      <c r="U33" s="160"/>
      <c r="V33" s="160"/>
      <c r="W33" s="161" t="e">
        <f t="shared" si="3"/>
        <v>#DIV/0!</v>
      </c>
      <c r="X33" s="162"/>
    </row>
    <row r="34" spans="1:24" ht="9.75" customHeight="1">
      <c r="A34" s="157" t="s">
        <v>53</v>
      </c>
      <c r="B34" s="158"/>
      <c r="C34" s="158" t="s">
        <v>48</v>
      </c>
      <c r="D34" s="157" t="s">
        <v>2</v>
      </c>
      <c r="E34" s="159">
        <f t="shared" si="9"/>
        <v>2</v>
      </c>
      <c r="F34" s="160">
        <f t="shared" si="9"/>
        <v>2</v>
      </c>
      <c r="G34" s="160">
        <f t="shared" si="9"/>
        <v>1.874</v>
      </c>
      <c r="H34" s="161">
        <f t="shared" si="0"/>
        <v>93.7</v>
      </c>
      <c r="I34" s="162">
        <f t="shared" si="10"/>
        <v>1.602</v>
      </c>
      <c r="J34" s="149">
        <v>2</v>
      </c>
      <c r="K34" s="150">
        <v>2</v>
      </c>
      <c r="L34" s="160">
        <v>1.874</v>
      </c>
      <c r="M34" s="161">
        <f t="shared" si="1"/>
        <v>93.7</v>
      </c>
      <c r="N34" s="160">
        <v>1.602</v>
      </c>
      <c r="O34" s="159"/>
      <c r="P34" s="160"/>
      <c r="Q34" s="160"/>
      <c r="R34" s="161" t="e">
        <f t="shared" si="2"/>
        <v>#DIV/0!</v>
      </c>
      <c r="S34" s="160"/>
      <c r="T34" s="159"/>
      <c r="U34" s="160"/>
      <c r="V34" s="160"/>
      <c r="W34" s="161" t="e">
        <f t="shared" si="3"/>
        <v>#DIV/0!</v>
      </c>
      <c r="X34" s="162"/>
    </row>
    <row r="35" spans="1:24" ht="9.75" customHeight="1">
      <c r="A35" s="163" t="s">
        <v>54</v>
      </c>
      <c r="B35" s="164"/>
      <c r="C35" s="164" t="s">
        <v>39</v>
      </c>
      <c r="D35" s="163" t="s">
        <v>2</v>
      </c>
      <c r="E35" s="165">
        <f t="shared" si="9"/>
        <v>783.865</v>
      </c>
      <c r="F35" s="166">
        <f t="shared" si="9"/>
        <v>681.446</v>
      </c>
      <c r="G35" s="166">
        <f t="shared" si="9"/>
        <v>662.756</v>
      </c>
      <c r="H35" s="167">
        <f t="shared" si="0"/>
        <v>97.2573028530507</v>
      </c>
      <c r="I35" s="168">
        <f t="shared" si="10"/>
        <v>563.077</v>
      </c>
      <c r="J35" s="171">
        <v>614.405</v>
      </c>
      <c r="K35" s="172">
        <v>490.205</v>
      </c>
      <c r="L35" s="166">
        <v>471.515</v>
      </c>
      <c r="M35" s="167">
        <f t="shared" si="1"/>
        <v>96.18730939096909</v>
      </c>
      <c r="N35" s="166">
        <v>444.632</v>
      </c>
      <c r="O35" s="165">
        <v>169.46</v>
      </c>
      <c r="P35" s="166">
        <v>191.241</v>
      </c>
      <c r="Q35" s="166">
        <v>191.241</v>
      </c>
      <c r="R35" s="167">
        <f t="shared" si="2"/>
        <v>100</v>
      </c>
      <c r="S35" s="166">
        <v>118.445</v>
      </c>
      <c r="T35" s="165"/>
      <c r="U35" s="166"/>
      <c r="V35" s="166"/>
      <c r="W35" s="167" t="e">
        <f t="shared" si="3"/>
        <v>#DIV/0!</v>
      </c>
      <c r="X35" s="168"/>
    </row>
    <row r="36" spans="1:24" s="9" customFormat="1" ht="9.75" customHeight="1">
      <c r="A36" s="11" t="s">
        <v>18</v>
      </c>
      <c r="B36" s="12" t="s">
        <v>58</v>
      </c>
      <c r="C36" s="12"/>
      <c r="D36" s="11" t="s">
        <v>2</v>
      </c>
      <c r="E36" s="65">
        <f t="shared" si="9"/>
        <v>10969.924</v>
      </c>
      <c r="F36" s="66">
        <f t="shared" si="9"/>
        <v>11262.875</v>
      </c>
      <c r="G36" s="66">
        <f t="shared" si="9"/>
        <v>11262.465</v>
      </c>
      <c r="H36" s="16">
        <f t="shared" si="0"/>
        <v>99.99635972165188</v>
      </c>
      <c r="I36" s="77">
        <f t="shared" si="10"/>
        <v>10776.767</v>
      </c>
      <c r="J36" s="173">
        <v>141</v>
      </c>
      <c r="K36" s="174">
        <v>147</v>
      </c>
      <c r="L36" s="66">
        <v>146.59</v>
      </c>
      <c r="M36" s="16">
        <f t="shared" si="1"/>
        <v>99.72108843537416</v>
      </c>
      <c r="N36" s="66">
        <v>192.567</v>
      </c>
      <c r="O36" s="65">
        <v>10828.924</v>
      </c>
      <c r="P36" s="66">
        <v>11115.875</v>
      </c>
      <c r="Q36" s="66">
        <v>11115.875</v>
      </c>
      <c r="R36" s="16">
        <f t="shared" si="2"/>
        <v>100</v>
      </c>
      <c r="S36" s="66">
        <v>10584.2</v>
      </c>
      <c r="T36" s="65"/>
      <c r="U36" s="66"/>
      <c r="V36" s="66"/>
      <c r="W36" s="16" t="e">
        <f t="shared" si="3"/>
        <v>#DIV/0!</v>
      </c>
      <c r="X36" s="77"/>
    </row>
    <row r="37" spans="1:24" s="9" customFormat="1" ht="9.75" customHeight="1">
      <c r="A37" s="11" t="s">
        <v>19</v>
      </c>
      <c r="B37" s="12" t="s">
        <v>59</v>
      </c>
      <c r="C37" s="12"/>
      <c r="D37" s="11" t="s">
        <v>2</v>
      </c>
      <c r="E37" s="65">
        <f t="shared" si="9"/>
        <v>3809.584</v>
      </c>
      <c r="F37" s="66">
        <f t="shared" si="9"/>
        <v>3924.578</v>
      </c>
      <c r="G37" s="66">
        <f t="shared" si="9"/>
        <v>3915.266</v>
      </c>
      <c r="H37" s="16">
        <f t="shared" si="0"/>
        <v>99.76272608163221</v>
      </c>
      <c r="I37" s="77">
        <f t="shared" si="10"/>
        <v>3752.458</v>
      </c>
      <c r="J37" s="153">
        <v>49</v>
      </c>
      <c r="K37" s="154">
        <v>49</v>
      </c>
      <c r="L37" s="66">
        <v>39.688</v>
      </c>
      <c r="M37" s="16">
        <f t="shared" si="1"/>
        <v>80.99591836734695</v>
      </c>
      <c r="N37" s="66">
        <v>54.522</v>
      </c>
      <c r="O37" s="65">
        <v>3760.584</v>
      </c>
      <c r="P37" s="66">
        <v>3875.578</v>
      </c>
      <c r="Q37" s="66">
        <v>3875.578</v>
      </c>
      <c r="R37" s="16">
        <f t="shared" si="2"/>
        <v>100</v>
      </c>
      <c r="S37" s="66">
        <v>3697.936</v>
      </c>
      <c r="T37" s="65"/>
      <c r="U37" s="66"/>
      <c r="V37" s="66"/>
      <c r="W37" s="16" t="e">
        <f t="shared" si="3"/>
        <v>#DIV/0!</v>
      </c>
      <c r="X37" s="77"/>
    </row>
    <row r="38" spans="1:24" s="9" customFormat="1" ht="9.75" customHeight="1">
      <c r="A38" s="11" t="s">
        <v>20</v>
      </c>
      <c r="B38" s="12" t="s">
        <v>83</v>
      </c>
      <c r="C38" s="12"/>
      <c r="D38" s="11" t="s">
        <v>2</v>
      </c>
      <c r="E38" s="65">
        <f t="shared" si="9"/>
        <v>214.718</v>
      </c>
      <c r="F38" s="66">
        <f t="shared" si="9"/>
        <v>221.42</v>
      </c>
      <c r="G38" s="66">
        <f t="shared" si="9"/>
        <v>221.42</v>
      </c>
      <c r="H38" s="16">
        <f t="shared" si="0"/>
        <v>100</v>
      </c>
      <c r="I38" s="77">
        <f t="shared" si="10"/>
        <v>212.583</v>
      </c>
      <c r="J38" s="153"/>
      <c r="K38" s="154"/>
      <c r="L38" s="66"/>
      <c r="M38" s="16" t="e">
        <f t="shared" si="1"/>
        <v>#DIV/0!</v>
      </c>
      <c r="N38" s="66">
        <v>1.083</v>
      </c>
      <c r="O38" s="65">
        <v>214.718</v>
      </c>
      <c r="P38" s="66">
        <v>221.42</v>
      </c>
      <c r="Q38" s="66">
        <v>221.42</v>
      </c>
      <c r="R38" s="16">
        <f t="shared" si="2"/>
        <v>100</v>
      </c>
      <c r="S38" s="66">
        <v>211.5</v>
      </c>
      <c r="T38" s="65"/>
      <c r="U38" s="66"/>
      <c r="V38" s="66"/>
      <c r="W38" s="16" t="e">
        <f t="shared" si="3"/>
        <v>#DIV/0!</v>
      </c>
      <c r="X38" s="77"/>
    </row>
    <row r="39" spans="1:24" s="9" customFormat="1" ht="9.75" customHeight="1">
      <c r="A39" s="11" t="s">
        <v>21</v>
      </c>
      <c r="B39" s="12" t="s">
        <v>60</v>
      </c>
      <c r="C39" s="12"/>
      <c r="D39" s="11" t="s">
        <v>2</v>
      </c>
      <c r="E39" s="65">
        <f t="shared" si="9"/>
        <v>0</v>
      </c>
      <c r="F39" s="66">
        <f t="shared" si="9"/>
        <v>0</v>
      </c>
      <c r="G39" s="66">
        <f t="shared" si="9"/>
        <v>0</v>
      </c>
      <c r="H39" s="16" t="e">
        <f t="shared" si="0"/>
        <v>#DIV/0!</v>
      </c>
      <c r="I39" s="77">
        <f t="shared" si="10"/>
        <v>0</v>
      </c>
      <c r="J39" s="153"/>
      <c r="K39" s="154"/>
      <c r="L39" s="66"/>
      <c r="M39" s="16" t="e">
        <f t="shared" si="1"/>
        <v>#DIV/0!</v>
      </c>
      <c r="N39" s="66"/>
      <c r="O39" s="65"/>
      <c r="P39" s="66"/>
      <c r="Q39" s="66"/>
      <c r="R39" s="16" t="e">
        <f t="shared" si="2"/>
        <v>#DIV/0!</v>
      </c>
      <c r="S39" s="66"/>
      <c r="T39" s="65"/>
      <c r="U39" s="66"/>
      <c r="V39" s="66"/>
      <c r="W39" s="16" t="e">
        <f t="shared" si="3"/>
        <v>#DIV/0!</v>
      </c>
      <c r="X39" s="77"/>
    </row>
    <row r="40" spans="1:24" s="9" customFormat="1" ht="9.75" customHeight="1">
      <c r="A40" s="15" t="s">
        <v>22</v>
      </c>
      <c r="B40" s="26" t="s">
        <v>61</v>
      </c>
      <c r="C40" s="26"/>
      <c r="D40" s="15" t="s">
        <v>2</v>
      </c>
      <c r="E40" s="71">
        <f>SUM(E41:E42)</f>
        <v>145.09300000000002</v>
      </c>
      <c r="F40" s="72">
        <f>SUM(F41:F42)</f>
        <v>147.072</v>
      </c>
      <c r="G40" s="72">
        <f>SUM(G41:G42)</f>
        <v>141.122</v>
      </c>
      <c r="H40" s="8">
        <f t="shared" si="0"/>
        <v>95.95436248912098</v>
      </c>
      <c r="I40" s="80">
        <f>SUM(I41:I42)</f>
        <v>134.628</v>
      </c>
      <c r="J40" s="156">
        <f>SUM(J41:J42)</f>
        <v>100.093</v>
      </c>
      <c r="K40" s="125">
        <f>SUM(K41:K42)</f>
        <v>100.093</v>
      </c>
      <c r="L40" s="72">
        <f>SUM(L41:L42)</f>
        <v>94.143</v>
      </c>
      <c r="M40" s="8">
        <f t="shared" si="1"/>
        <v>94.05552835862647</v>
      </c>
      <c r="N40" s="72">
        <f>SUM(N41:N42)</f>
        <v>89.597</v>
      </c>
      <c r="O40" s="71">
        <f>SUM(O41:O42)</f>
        <v>45</v>
      </c>
      <c r="P40" s="72">
        <f>SUM(P41:P42)</f>
        <v>46.979</v>
      </c>
      <c r="Q40" s="72">
        <f>SUM(Q41:Q42)</f>
        <v>46.979</v>
      </c>
      <c r="R40" s="8">
        <f t="shared" si="2"/>
        <v>100</v>
      </c>
      <c r="S40" s="72">
        <f>SUM(S41:S42)</f>
        <v>45.031</v>
      </c>
      <c r="T40" s="71">
        <f>SUM(T41:T42)</f>
        <v>0</v>
      </c>
      <c r="U40" s="72">
        <f>SUM(U41:U42)</f>
        <v>0</v>
      </c>
      <c r="V40" s="72">
        <f>SUM(V41:V42)</f>
        <v>0</v>
      </c>
      <c r="W40" s="8" t="e">
        <f t="shared" si="3"/>
        <v>#DIV/0!</v>
      </c>
      <c r="X40" s="80">
        <f>SUM(X41:X42)</f>
        <v>0</v>
      </c>
    </row>
    <row r="41" spans="1:24" ht="9.75" customHeight="1">
      <c r="A41" s="157" t="s">
        <v>74</v>
      </c>
      <c r="B41" s="158" t="s">
        <v>34</v>
      </c>
      <c r="C41" s="158" t="s">
        <v>62</v>
      </c>
      <c r="D41" s="157" t="s">
        <v>2</v>
      </c>
      <c r="E41" s="159">
        <f aca="true" t="shared" si="11" ref="E41:G43">SUM(J41,O41)</f>
        <v>73</v>
      </c>
      <c r="F41" s="160">
        <f t="shared" si="11"/>
        <v>74.979</v>
      </c>
      <c r="G41" s="160">
        <f t="shared" si="11"/>
        <v>74.42</v>
      </c>
      <c r="H41" s="161">
        <f t="shared" si="0"/>
        <v>99.25445791488283</v>
      </c>
      <c r="I41" s="162">
        <f>SUM(N41,S41)</f>
        <v>72.472</v>
      </c>
      <c r="J41" s="149">
        <v>28</v>
      </c>
      <c r="K41" s="150">
        <v>28</v>
      </c>
      <c r="L41" s="160">
        <v>27.441</v>
      </c>
      <c r="M41" s="161">
        <f t="shared" si="1"/>
        <v>98.00357142857142</v>
      </c>
      <c r="N41" s="160">
        <v>27.441</v>
      </c>
      <c r="O41" s="159">
        <v>45</v>
      </c>
      <c r="P41" s="160">
        <v>46.979</v>
      </c>
      <c r="Q41" s="160">
        <v>46.979</v>
      </c>
      <c r="R41" s="161">
        <f t="shared" si="2"/>
        <v>100</v>
      </c>
      <c r="S41" s="160">
        <v>45.031</v>
      </c>
      <c r="T41" s="159"/>
      <c r="U41" s="160"/>
      <c r="V41" s="160"/>
      <c r="W41" s="161" t="e">
        <f t="shared" si="3"/>
        <v>#DIV/0!</v>
      </c>
      <c r="X41" s="162"/>
    </row>
    <row r="42" spans="1:24" ht="9.75" customHeight="1">
      <c r="A42" s="163" t="s">
        <v>75</v>
      </c>
      <c r="B42" s="164"/>
      <c r="C42" s="164" t="s">
        <v>39</v>
      </c>
      <c r="D42" s="163" t="s">
        <v>2</v>
      </c>
      <c r="E42" s="165">
        <f t="shared" si="11"/>
        <v>72.093</v>
      </c>
      <c r="F42" s="166">
        <f t="shared" si="11"/>
        <v>72.093</v>
      </c>
      <c r="G42" s="166">
        <f t="shared" si="11"/>
        <v>66.702</v>
      </c>
      <c r="H42" s="167">
        <f t="shared" si="0"/>
        <v>92.52215887811576</v>
      </c>
      <c r="I42" s="168">
        <f>SUM(N42,S42)</f>
        <v>62.156</v>
      </c>
      <c r="J42" s="169">
        <v>72.093</v>
      </c>
      <c r="K42" s="170">
        <v>72.093</v>
      </c>
      <c r="L42" s="166">
        <v>66.702</v>
      </c>
      <c r="M42" s="167">
        <f t="shared" si="1"/>
        <v>92.52215887811576</v>
      </c>
      <c r="N42" s="166">
        <v>62.156</v>
      </c>
      <c r="O42" s="165"/>
      <c r="P42" s="166"/>
      <c r="Q42" s="166"/>
      <c r="R42" s="167" t="e">
        <f t="shared" si="2"/>
        <v>#DIV/0!</v>
      </c>
      <c r="S42" s="166"/>
      <c r="T42" s="165"/>
      <c r="U42" s="166"/>
      <c r="V42" s="166"/>
      <c r="W42" s="167" t="e">
        <f t="shared" si="3"/>
        <v>#DIV/0!</v>
      </c>
      <c r="X42" s="168"/>
    </row>
    <row r="43" spans="1:24" s="9" customFormat="1" ht="9.75" customHeight="1">
      <c r="A43" s="11" t="s">
        <v>23</v>
      </c>
      <c r="B43" s="12" t="s">
        <v>63</v>
      </c>
      <c r="C43" s="12"/>
      <c r="D43" s="11" t="s">
        <v>2</v>
      </c>
      <c r="E43" s="65">
        <f t="shared" si="11"/>
        <v>262.262</v>
      </c>
      <c r="F43" s="66">
        <f t="shared" si="11"/>
        <v>263.762</v>
      </c>
      <c r="G43" s="66">
        <f t="shared" si="11"/>
        <v>263.762</v>
      </c>
      <c r="H43" s="16">
        <f t="shared" si="0"/>
        <v>100</v>
      </c>
      <c r="I43" s="77">
        <f>SUM(N43,S43)</f>
        <v>439.293</v>
      </c>
      <c r="J43" s="153">
        <v>262.262</v>
      </c>
      <c r="K43" s="154">
        <v>263.762</v>
      </c>
      <c r="L43" s="66">
        <v>263.762</v>
      </c>
      <c r="M43" s="16">
        <f t="shared" si="1"/>
        <v>100</v>
      </c>
      <c r="N43" s="66">
        <v>439.293</v>
      </c>
      <c r="O43" s="65"/>
      <c r="P43" s="66"/>
      <c r="Q43" s="66"/>
      <c r="R43" s="16" t="e">
        <f t="shared" si="2"/>
        <v>#DIV/0!</v>
      </c>
      <c r="S43" s="66"/>
      <c r="T43" s="65"/>
      <c r="U43" s="66"/>
      <c r="V43" s="66"/>
      <c r="W43" s="16" t="e">
        <f t="shared" si="3"/>
        <v>#DIV/0!</v>
      </c>
      <c r="X43" s="77"/>
    </row>
    <row r="44" spans="1:24" s="9" customFormat="1" ht="9.75" customHeight="1">
      <c r="A44" s="11" t="s">
        <v>24</v>
      </c>
      <c r="B44" s="12" t="s">
        <v>28</v>
      </c>
      <c r="C44" s="12"/>
      <c r="D44" s="11" t="s">
        <v>2</v>
      </c>
      <c r="E44" s="65">
        <f>SUM(E6-E12)</f>
        <v>0</v>
      </c>
      <c r="F44" s="66">
        <f>SUM(F6-F12)</f>
        <v>0</v>
      </c>
      <c r="G44" s="66">
        <f>SUM(G6-G12)</f>
        <v>204.68500000000495</v>
      </c>
      <c r="H44" s="16" t="e">
        <f t="shared" si="0"/>
        <v>#DIV/0!</v>
      </c>
      <c r="I44" s="77">
        <f>SUM(I6-I12)</f>
        <v>395.1529999999984</v>
      </c>
      <c r="J44" s="130">
        <f>SUM(J6-J12)</f>
        <v>9.094947017729282E-13</v>
      </c>
      <c r="K44" s="155">
        <f>SUM(K6-K12)</f>
        <v>0</v>
      </c>
      <c r="L44" s="66">
        <f>SUM(L6-L12)</f>
        <v>204.6850000000013</v>
      </c>
      <c r="M44" s="16" t="e">
        <f t="shared" si="1"/>
        <v>#DIV/0!</v>
      </c>
      <c r="N44" s="66">
        <f>SUM(N6-N12)</f>
        <v>395.15300000000116</v>
      </c>
      <c r="O44" s="65">
        <f>SUM(O6-O12)</f>
        <v>-3.637978807091713E-12</v>
      </c>
      <c r="P44" s="66">
        <f>SUM(P6-P12)</f>
        <v>1.8189894035458565E-12</v>
      </c>
      <c r="Q44" s="66">
        <f>SUM(Q6-Q12)</f>
        <v>1.8189894035458565E-12</v>
      </c>
      <c r="R44" s="16">
        <f t="shared" si="2"/>
        <v>100</v>
      </c>
      <c r="S44" s="66">
        <f>SUM(S6-S12)</f>
        <v>-1.8189894035458565E-12</v>
      </c>
      <c r="T44" s="65">
        <f>SUM(T6-T12)</f>
        <v>0</v>
      </c>
      <c r="U44" s="66">
        <f>SUM(U6-U12)</f>
        <v>0</v>
      </c>
      <c r="V44" s="66">
        <f>SUM(V6-V12)</f>
        <v>0</v>
      </c>
      <c r="W44" s="16" t="e">
        <f t="shared" si="3"/>
        <v>#DIV/0!</v>
      </c>
      <c r="X44" s="77">
        <f>SUM(X6-X12)</f>
        <v>0</v>
      </c>
    </row>
    <row r="45" spans="1:24" s="31" customFormat="1" ht="9.75" customHeight="1">
      <c r="A45" s="27" t="s">
        <v>25</v>
      </c>
      <c r="B45" s="28" t="s">
        <v>29</v>
      </c>
      <c r="C45" s="28"/>
      <c r="D45" s="27" t="s">
        <v>30</v>
      </c>
      <c r="E45" s="29">
        <v>17371</v>
      </c>
      <c r="F45" s="30">
        <v>17845</v>
      </c>
      <c r="G45" s="30">
        <v>18032</v>
      </c>
      <c r="H45" s="30">
        <f t="shared" si="0"/>
        <v>101.04791258055477</v>
      </c>
      <c r="I45" s="30">
        <v>16601</v>
      </c>
      <c r="J45" s="17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6"/>
    </row>
    <row r="46" spans="1:24" s="31" customFormat="1" ht="9.75" customHeight="1">
      <c r="A46" s="32" t="s">
        <v>26</v>
      </c>
      <c r="B46" s="33" t="s">
        <v>77</v>
      </c>
      <c r="C46" s="33"/>
      <c r="D46" s="32" t="s">
        <v>31</v>
      </c>
      <c r="E46" s="34">
        <v>51.95</v>
      </c>
      <c r="F46" s="35">
        <v>51.91</v>
      </c>
      <c r="G46" s="35">
        <v>51.37</v>
      </c>
      <c r="H46" s="35">
        <f t="shared" si="0"/>
        <v>98.95973800809092</v>
      </c>
      <c r="I46" s="35">
        <v>53.13</v>
      </c>
      <c r="J46" s="176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6"/>
    </row>
    <row r="47" spans="1:24" s="31" customFormat="1" ht="9.75" customHeight="1">
      <c r="A47" s="36" t="s">
        <v>27</v>
      </c>
      <c r="B47" s="37" t="s">
        <v>32</v>
      </c>
      <c r="C47" s="37"/>
      <c r="D47" s="36" t="s">
        <v>31</v>
      </c>
      <c r="E47" s="38">
        <v>57</v>
      </c>
      <c r="F47" s="39">
        <v>56</v>
      </c>
      <c r="G47" s="39">
        <v>56</v>
      </c>
      <c r="H47" s="39">
        <f t="shared" si="0"/>
        <v>100</v>
      </c>
      <c r="I47" s="39">
        <v>56</v>
      </c>
      <c r="J47" s="17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8"/>
    </row>
  </sheetData>
  <mergeCells count="20">
    <mergeCell ref="J4:J5"/>
    <mergeCell ref="K4:M4"/>
    <mergeCell ref="N4:N5"/>
    <mergeCell ref="A3:A5"/>
    <mergeCell ref="B3:C5"/>
    <mergeCell ref="D3:D5"/>
    <mergeCell ref="E4:E5"/>
    <mergeCell ref="E3:I3"/>
    <mergeCell ref="F4:H4"/>
    <mergeCell ref="I4:I5"/>
    <mergeCell ref="A1:X1"/>
    <mergeCell ref="T4:T5"/>
    <mergeCell ref="U4:W4"/>
    <mergeCell ref="X4:X5"/>
    <mergeCell ref="T3:X3"/>
    <mergeCell ref="O4:O5"/>
    <mergeCell ref="P4:R4"/>
    <mergeCell ref="S4:S5"/>
    <mergeCell ref="O3:S3"/>
    <mergeCell ref="J3:N3"/>
  </mergeCells>
  <printOptions horizontalCentered="1" verticalCentered="1"/>
  <pageMargins left="0.5905511811023623" right="0.5905511811023623" top="0.7874015748031497" bottom="0.7874015748031497" header="0.5118110236220472" footer="0.5118110236220472"/>
  <pageSetup firstPageNumber="85" useFirstPageNumber="1" horizontalDpi="300" verticalDpi="300" orientation="landscape" paperSize="9" r:id="rId1"/>
  <headerFooter alignWithMargins="0">
    <oddHeader>&amp;C&amp;"Times New Roman,Tučné"&amp;8&amp;UFinanční a hmotné ukazatele příspěvkových organizací zřízených městem Prostějovem pro rok 2006</oddHeader>
    <oddFooter>&amp;C&amp;8Stránka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11111311">
    <tabColor indexed="14"/>
  </sheetPr>
  <dimension ref="A1:X47"/>
  <sheetViews>
    <sheetView zoomScale="120" zoomScaleNormal="120" workbookViewId="0" topLeftCell="A1">
      <selection activeCell="A1" sqref="A1:X1"/>
    </sheetView>
  </sheetViews>
  <sheetFormatPr defaultColWidth="10" defaultRowHeight="8.25"/>
  <cols>
    <col min="1" max="1" width="5.5" style="2" customWidth="1"/>
    <col min="2" max="2" width="6.5" style="0" customWidth="1"/>
    <col min="3" max="3" width="29.25" style="0" bestFit="1" customWidth="1"/>
    <col min="4" max="4" width="8.5" style="0" customWidth="1"/>
    <col min="5" max="7" width="11" style="0" customWidth="1"/>
    <col min="8" max="8" width="8.75" style="0" customWidth="1"/>
    <col min="9" max="12" width="11" style="0" customWidth="1"/>
    <col min="13" max="13" width="8.75" style="0" customWidth="1"/>
    <col min="14" max="17" width="11" style="0" customWidth="1"/>
    <col min="18" max="18" width="8.75" style="0" customWidth="1"/>
    <col min="19" max="22" width="11" style="0" customWidth="1"/>
    <col min="23" max="23" width="8.75" style="0" customWidth="1"/>
    <col min="24" max="24" width="11" style="0" customWidth="1"/>
    <col min="25" max="16384" width="6.5" style="0" customWidth="1"/>
  </cols>
  <sheetData>
    <row r="1" spans="1:24" s="49" customFormat="1" ht="15.75">
      <c r="A1" s="198" t="s">
        <v>98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3" spans="1:24" s="41" customFormat="1" ht="9.75" customHeight="1">
      <c r="A3" s="201" t="s">
        <v>94</v>
      </c>
      <c r="B3" s="204" t="s">
        <v>92</v>
      </c>
      <c r="C3" s="205"/>
      <c r="D3" s="201" t="s">
        <v>93</v>
      </c>
      <c r="E3" s="200" t="s">
        <v>79</v>
      </c>
      <c r="F3" s="200"/>
      <c r="G3" s="200"/>
      <c r="H3" s="200"/>
      <c r="I3" s="200"/>
      <c r="J3" s="200" t="s">
        <v>87</v>
      </c>
      <c r="K3" s="200"/>
      <c r="L3" s="200"/>
      <c r="M3" s="200"/>
      <c r="N3" s="200"/>
      <c r="O3" s="200" t="s">
        <v>88</v>
      </c>
      <c r="P3" s="200"/>
      <c r="Q3" s="200"/>
      <c r="R3" s="200"/>
      <c r="S3" s="200"/>
      <c r="T3" s="200" t="s">
        <v>86</v>
      </c>
      <c r="U3" s="200"/>
      <c r="V3" s="200"/>
      <c r="W3" s="200"/>
      <c r="X3" s="200"/>
    </row>
    <row r="4" spans="1:24" s="41" customFormat="1" ht="9.75" customHeight="1">
      <c r="A4" s="202"/>
      <c r="B4" s="206"/>
      <c r="C4" s="206"/>
      <c r="D4" s="202"/>
      <c r="E4" s="199" t="s">
        <v>91</v>
      </c>
      <c r="F4" s="200" t="s">
        <v>107</v>
      </c>
      <c r="G4" s="200"/>
      <c r="H4" s="200"/>
      <c r="I4" s="199" t="s">
        <v>108</v>
      </c>
      <c r="J4" s="199" t="s">
        <v>91</v>
      </c>
      <c r="K4" s="200" t="s">
        <v>107</v>
      </c>
      <c r="L4" s="200"/>
      <c r="M4" s="200"/>
      <c r="N4" s="199" t="s">
        <v>108</v>
      </c>
      <c r="O4" s="199" t="s">
        <v>91</v>
      </c>
      <c r="P4" s="200" t="s">
        <v>107</v>
      </c>
      <c r="Q4" s="200"/>
      <c r="R4" s="200"/>
      <c r="S4" s="199" t="s">
        <v>108</v>
      </c>
      <c r="T4" s="199" t="s">
        <v>91</v>
      </c>
      <c r="U4" s="200" t="s">
        <v>107</v>
      </c>
      <c r="V4" s="200"/>
      <c r="W4" s="200"/>
      <c r="X4" s="199" t="s">
        <v>108</v>
      </c>
    </row>
    <row r="5" spans="1:24" s="41" customFormat="1" ht="9.75" customHeight="1">
      <c r="A5" s="203"/>
      <c r="B5" s="207"/>
      <c r="C5" s="207"/>
      <c r="D5" s="203"/>
      <c r="E5" s="200"/>
      <c r="F5" s="40" t="s">
        <v>80</v>
      </c>
      <c r="G5" s="40" t="s">
        <v>81</v>
      </c>
      <c r="H5" s="40" t="s">
        <v>82</v>
      </c>
      <c r="I5" s="200"/>
      <c r="J5" s="200"/>
      <c r="K5" s="40" t="s">
        <v>80</v>
      </c>
      <c r="L5" s="40" t="s">
        <v>81</v>
      </c>
      <c r="M5" s="40" t="s">
        <v>82</v>
      </c>
      <c r="N5" s="200"/>
      <c r="O5" s="200"/>
      <c r="P5" s="40" t="s">
        <v>80</v>
      </c>
      <c r="Q5" s="40" t="s">
        <v>81</v>
      </c>
      <c r="R5" s="40" t="s">
        <v>82</v>
      </c>
      <c r="S5" s="200"/>
      <c r="T5" s="200"/>
      <c r="U5" s="40" t="s">
        <v>80</v>
      </c>
      <c r="V5" s="40" t="s">
        <v>81</v>
      </c>
      <c r="W5" s="40" t="s">
        <v>82</v>
      </c>
      <c r="X5" s="200"/>
    </row>
    <row r="6" spans="1:24" s="19" customFormat="1" ht="9.75" customHeight="1">
      <c r="A6" s="11" t="s">
        <v>0</v>
      </c>
      <c r="B6" s="12" t="s">
        <v>1</v>
      </c>
      <c r="C6" s="12"/>
      <c r="D6" s="11" t="s">
        <v>2</v>
      </c>
      <c r="E6" s="65">
        <f>SUM(E7,E10)</f>
        <v>16742.46</v>
      </c>
      <c r="F6" s="66">
        <f>SUM(F7,F10)</f>
        <v>18118.579999999998</v>
      </c>
      <c r="G6" s="66">
        <f>SUM(G7,G10)</f>
        <v>18141.749999999996</v>
      </c>
      <c r="H6" s="16">
        <f aca="true" t="shared" si="0" ref="H6:H47">G6/F6*100</f>
        <v>100.12787977865814</v>
      </c>
      <c r="I6" s="77">
        <f>SUM(I7,I10)</f>
        <v>17348.423</v>
      </c>
      <c r="J6" s="106">
        <f>SUM(J7,J10)</f>
        <v>2921.6</v>
      </c>
      <c r="K6" s="106">
        <f>SUM(K7,K10)</f>
        <v>4199.2</v>
      </c>
      <c r="L6" s="66">
        <f>SUM(L7,L10)</f>
        <v>4222.37</v>
      </c>
      <c r="M6" s="16">
        <f aca="true" t="shared" si="1" ref="M6:M44">L6/K6*100</f>
        <v>100.55177176605068</v>
      </c>
      <c r="N6" s="66">
        <f>SUM(N7,N10)</f>
        <v>4083.167</v>
      </c>
      <c r="O6" s="65">
        <f>SUM(O7,O10)</f>
        <v>13820.86</v>
      </c>
      <c r="P6" s="66">
        <f>SUM(P7,P10)</f>
        <v>13919.38</v>
      </c>
      <c r="Q6" s="66">
        <f>SUM(Q7,Q10)</f>
        <v>13919.38</v>
      </c>
      <c r="R6" s="16">
        <f aca="true" t="shared" si="2" ref="R6:R44">Q6/P6*100</f>
        <v>100</v>
      </c>
      <c r="S6" s="66">
        <f>SUM(S7,S10)</f>
        <v>13265.256</v>
      </c>
      <c r="T6" s="65">
        <f>SUM(T7,T10)</f>
        <v>0</v>
      </c>
      <c r="U6" s="66">
        <f>SUM(U7,U10)</f>
        <v>0</v>
      </c>
      <c r="V6" s="66">
        <f>SUM(V7,V10)</f>
        <v>0</v>
      </c>
      <c r="W6" s="16" t="e">
        <f aca="true" t="shared" si="3" ref="W6:W44">V6/U6*100</f>
        <v>#DIV/0!</v>
      </c>
      <c r="X6" s="77">
        <f>SUM(X7,X10)</f>
        <v>0</v>
      </c>
    </row>
    <row r="7" spans="1:24" s="19" customFormat="1" ht="9.75" customHeight="1">
      <c r="A7" s="11" t="s">
        <v>3</v>
      </c>
      <c r="B7" s="12" t="s">
        <v>76</v>
      </c>
      <c r="C7" s="12"/>
      <c r="D7" s="11" t="s">
        <v>2</v>
      </c>
      <c r="E7" s="65">
        <f>SUM(E8,E9)</f>
        <v>154</v>
      </c>
      <c r="F7" s="66">
        <f>SUM(F8,F9)</f>
        <v>1093.2</v>
      </c>
      <c r="G7" s="66">
        <f>SUM(G8,G9)</f>
        <v>1116.37</v>
      </c>
      <c r="H7" s="16">
        <f t="shared" si="0"/>
        <v>102.1194657885108</v>
      </c>
      <c r="I7" s="77">
        <f>SUM(I8,I9)</f>
        <v>1006.7269999999999</v>
      </c>
      <c r="J7" s="102">
        <f>SUM(J8,J9)</f>
        <v>154</v>
      </c>
      <c r="K7" s="123">
        <f>SUM(K8,K9)</f>
        <v>1093.2</v>
      </c>
      <c r="L7" s="66">
        <f>SUM(L8,L9)</f>
        <v>1116.37</v>
      </c>
      <c r="M7" s="16">
        <f t="shared" si="1"/>
        <v>102.1194657885108</v>
      </c>
      <c r="N7" s="66">
        <f>SUM(N8,N9)</f>
        <v>1006.7269999999999</v>
      </c>
      <c r="O7" s="65">
        <f>SUM(O8,O9)</f>
        <v>0</v>
      </c>
      <c r="P7" s="66">
        <f>SUM(P8,P9)</f>
        <v>0</v>
      </c>
      <c r="Q7" s="66">
        <f>SUM(Q8,Q9)</f>
        <v>0</v>
      </c>
      <c r="R7" s="16" t="e">
        <f t="shared" si="2"/>
        <v>#DIV/0!</v>
      </c>
      <c r="S7" s="66">
        <f>SUM(S8,S9)</f>
        <v>0</v>
      </c>
      <c r="T7" s="65">
        <f>SUM(T8,T9)</f>
        <v>0</v>
      </c>
      <c r="U7" s="66">
        <f>SUM(U8,U9)</f>
        <v>0</v>
      </c>
      <c r="V7" s="66">
        <f>SUM(V8,V9)</f>
        <v>0</v>
      </c>
      <c r="W7" s="16" t="e">
        <f t="shared" si="3"/>
        <v>#DIV/0!</v>
      </c>
      <c r="X7" s="77">
        <f>SUM(X8,X9)</f>
        <v>0</v>
      </c>
    </row>
    <row r="8" spans="1:24" ht="9.75" customHeight="1">
      <c r="A8" s="21" t="s">
        <v>64</v>
      </c>
      <c r="B8" s="4" t="s">
        <v>5</v>
      </c>
      <c r="C8" s="4"/>
      <c r="D8" s="21" t="s">
        <v>2</v>
      </c>
      <c r="E8" s="83">
        <f aca="true" t="shared" si="4" ref="E8:G11">SUM(J8,O8)</f>
        <v>134</v>
      </c>
      <c r="F8" s="84">
        <f t="shared" si="4"/>
        <v>717.2</v>
      </c>
      <c r="G8" s="84">
        <f t="shared" si="4"/>
        <v>720.922</v>
      </c>
      <c r="H8" s="10">
        <f t="shared" si="0"/>
        <v>100.51896263245956</v>
      </c>
      <c r="I8" s="91">
        <f>SUM(N8,S8)</f>
        <v>690.334</v>
      </c>
      <c r="J8" s="122">
        <v>134</v>
      </c>
      <c r="K8" s="124">
        <v>717.2</v>
      </c>
      <c r="L8" s="84">
        <v>720.922</v>
      </c>
      <c r="M8" s="10">
        <f t="shared" si="1"/>
        <v>100.51896263245956</v>
      </c>
      <c r="N8" s="84">
        <v>690.334</v>
      </c>
      <c r="O8" s="83"/>
      <c r="P8" s="84"/>
      <c r="Q8" s="84"/>
      <c r="R8" s="10" t="e">
        <f t="shared" si="2"/>
        <v>#DIV/0!</v>
      </c>
      <c r="S8" s="84"/>
      <c r="T8" s="83"/>
      <c r="U8" s="84"/>
      <c r="V8" s="84"/>
      <c r="W8" s="10" t="e">
        <f t="shared" si="3"/>
        <v>#DIV/0!</v>
      </c>
      <c r="X8" s="91"/>
    </row>
    <row r="9" spans="1:24" ht="9.75" customHeight="1">
      <c r="A9" s="22" t="s">
        <v>65</v>
      </c>
      <c r="B9" s="13" t="s">
        <v>7</v>
      </c>
      <c r="C9" s="13"/>
      <c r="D9" s="22" t="s">
        <v>2</v>
      </c>
      <c r="E9" s="85">
        <f t="shared" si="4"/>
        <v>20</v>
      </c>
      <c r="F9" s="86">
        <f t="shared" si="4"/>
        <v>376</v>
      </c>
      <c r="G9" s="86">
        <f t="shared" si="4"/>
        <v>395.448</v>
      </c>
      <c r="H9" s="6">
        <f t="shared" si="0"/>
        <v>105.17234042553191</v>
      </c>
      <c r="I9" s="92">
        <f>SUM(N9,S9)</f>
        <v>316.393</v>
      </c>
      <c r="J9" s="108">
        <v>20</v>
      </c>
      <c r="K9" s="109">
        <v>376</v>
      </c>
      <c r="L9" s="86">
        <v>395.448</v>
      </c>
      <c r="M9" s="6">
        <f t="shared" si="1"/>
        <v>105.17234042553191</v>
      </c>
      <c r="N9" s="86">
        <v>316.393</v>
      </c>
      <c r="O9" s="85"/>
      <c r="P9" s="86"/>
      <c r="Q9" s="86"/>
      <c r="R9" s="6" t="e">
        <f t="shared" si="2"/>
        <v>#DIV/0!</v>
      </c>
      <c r="S9" s="86"/>
      <c r="T9" s="85"/>
      <c r="U9" s="86"/>
      <c r="V9" s="86"/>
      <c r="W9" s="6" t="e">
        <f t="shared" si="3"/>
        <v>#DIV/0!</v>
      </c>
      <c r="X9" s="92"/>
    </row>
    <row r="10" spans="1:24" s="9" customFormat="1" ht="9.75" customHeight="1">
      <c r="A10" s="11" t="s">
        <v>4</v>
      </c>
      <c r="B10" s="18" t="s">
        <v>9</v>
      </c>
      <c r="C10" s="17"/>
      <c r="D10" s="11" t="s">
        <v>2</v>
      </c>
      <c r="E10" s="65">
        <f t="shared" si="4"/>
        <v>16588.46</v>
      </c>
      <c r="F10" s="66">
        <f t="shared" si="4"/>
        <v>17025.379999999997</v>
      </c>
      <c r="G10" s="66">
        <f t="shared" si="4"/>
        <v>17025.379999999997</v>
      </c>
      <c r="H10" s="16">
        <f t="shared" si="0"/>
        <v>100</v>
      </c>
      <c r="I10" s="77">
        <f>SUM(N10,S10)</f>
        <v>16341.696</v>
      </c>
      <c r="J10" s="110">
        <v>2767.6</v>
      </c>
      <c r="K10" s="111">
        <v>3106</v>
      </c>
      <c r="L10" s="66">
        <v>3106</v>
      </c>
      <c r="M10" s="16">
        <f t="shared" si="1"/>
        <v>100</v>
      </c>
      <c r="N10" s="66">
        <v>3076.44</v>
      </c>
      <c r="O10" s="65">
        <v>13820.86</v>
      </c>
      <c r="P10" s="66">
        <v>13919.38</v>
      </c>
      <c r="Q10" s="66">
        <v>13919.38</v>
      </c>
      <c r="R10" s="16">
        <f t="shared" si="2"/>
        <v>100</v>
      </c>
      <c r="S10" s="66">
        <v>13265.256</v>
      </c>
      <c r="T10" s="65"/>
      <c r="U10" s="66"/>
      <c r="V10" s="66"/>
      <c r="W10" s="16" t="e">
        <f t="shared" si="3"/>
        <v>#DIV/0!</v>
      </c>
      <c r="X10" s="77"/>
    </row>
    <row r="11" spans="1:24" s="9" customFormat="1" ht="9.75" customHeight="1">
      <c r="A11" s="11" t="s">
        <v>6</v>
      </c>
      <c r="B11" s="18" t="s">
        <v>11</v>
      </c>
      <c r="C11" s="17"/>
      <c r="D11" s="11" t="s">
        <v>2</v>
      </c>
      <c r="E11" s="65">
        <f t="shared" si="4"/>
        <v>0</v>
      </c>
      <c r="F11" s="66">
        <f t="shared" si="4"/>
        <v>0</v>
      </c>
      <c r="G11" s="66">
        <f t="shared" si="4"/>
        <v>0</v>
      </c>
      <c r="H11" s="16" t="e">
        <f t="shared" si="0"/>
        <v>#DIV/0!</v>
      </c>
      <c r="I11" s="77">
        <f>SUM(N11,S11)</f>
        <v>0</v>
      </c>
      <c r="J11" s="112"/>
      <c r="K11" s="113"/>
      <c r="L11" s="66"/>
      <c r="M11" s="16" t="e">
        <f t="shared" si="1"/>
        <v>#DIV/0!</v>
      </c>
      <c r="N11" s="66"/>
      <c r="O11" s="65"/>
      <c r="P11" s="66"/>
      <c r="Q11" s="66"/>
      <c r="R11" s="16" t="e">
        <f t="shared" si="2"/>
        <v>#DIV/0!</v>
      </c>
      <c r="S11" s="66"/>
      <c r="T11" s="65"/>
      <c r="U11" s="66"/>
      <c r="V11" s="66"/>
      <c r="W11" s="16" t="e">
        <f t="shared" si="3"/>
        <v>#DIV/0!</v>
      </c>
      <c r="X11" s="77"/>
    </row>
    <row r="12" spans="1:24" s="9" customFormat="1" ht="9.75" customHeight="1">
      <c r="A12" s="11" t="s">
        <v>8</v>
      </c>
      <c r="B12" s="18" t="s">
        <v>13</v>
      </c>
      <c r="C12" s="17"/>
      <c r="D12" s="11" t="s">
        <v>2</v>
      </c>
      <c r="E12" s="65">
        <f>SUM(E13,E17,E23,E27,E31,E32,E36,E37,E38,E39,E40,E43)</f>
        <v>16742.46</v>
      </c>
      <c r="F12" s="66">
        <f>SUM(F13,F17,F23,F27,F31,F32,F36,F37,F38,F39,F40,F43)</f>
        <v>18118.58</v>
      </c>
      <c r="G12" s="66">
        <f>SUM(G13,G17,G23,G27,G31,G32,G36,G37,G38,G39,G40,G43)</f>
        <v>17938.720000000005</v>
      </c>
      <c r="H12" s="16">
        <f t="shared" si="0"/>
        <v>99.00731735047671</v>
      </c>
      <c r="I12" s="77">
        <f>SUM(I13,I17,I23,I27,I31,I32,I36,I37,I38,I39,I40,I43)</f>
        <v>17204.399999999998</v>
      </c>
      <c r="J12" s="106">
        <f>SUM(J13,J17,J23,J27,J31,J32,J36,J37,J38,J39,J40,J43)</f>
        <v>2921.6</v>
      </c>
      <c r="K12" s="107">
        <f>SUM(K13,K17,K23,K27,K31,K32,K36,K37,K38,K39,K40,K43)</f>
        <v>4199.2</v>
      </c>
      <c r="L12" s="66">
        <f>SUM(L13,L17,L23,L27,L31,L32,L36,L37,L38,L39,L40,L43)</f>
        <v>4019.3399999999992</v>
      </c>
      <c r="M12" s="16">
        <f t="shared" si="1"/>
        <v>95.71680320060962</v>
      </c>
      <c r="N12" s="66">
        <f>SUM(N13,N17,N23,N27,N31,N32,N36,N37,N38,N39,N40,N43)</f>
        <v>3939.144</v>
      </c>
      <c r="O12" s="65">
        <f>SUM(O13,O17,O23,O27,O31,O32,O36,O37,O38,O39,O40,O43)</f>
        <v>13820.86</v>
      </c>
      <c r="P12" s="66">
        <f>SUM(P13,P17,P23,P27,P31,P32,P36,P37,P38,P39,P40,P43)</f>
        <v>13919.38</v>
      </c>
      <c r="Q12" s="66">
        <f>SUM(Q13,Q17,Q23,Q27,Q31,Q32,Q36,Q37,Q38,Q39,Q40,Q43)</f>
        <v>13919.38</v>
      </c>
      <c r="R12" s="16">
        <f t="shared" si="2"/>
        <v>100</v>
      </c>
      <c r="S12" s="66">
        <f>SUM(S13,S17,S23,S27,S31,S32,S36,S37,S38,S39,S40,S43)</f>
        <v>13265.256</v>
      </c>
      <c r="T12" s="65">
        <f>SUM(T13,T17,T23,T27,T31,T32,T36,T37,T38,T39,T40,T43)</f>
        <v>0</v>
      </c>
      <c r="U12" s="66">
        <f>SUM(U13,U17,U23,U27,U31,U32,U36,U37,U38,U39,U40,U43)</f>
        <v>0</v>
      </c>
      <c r="V12" s="66">
        <f>SUM(V13,V17,V23,V27,V31,V32,V36,V37,V38,V39,V40,V43)</f>
        <v>0</v>
      </c>
      <c r="W12" s="16" t="e">
        <f t="shared" si="3"/>
        <v>#DIV/0!</v>
      </c>
      <c r="X12" s="77">
        <f>SUM(X13,X17,X23,X27,X31,X32,X36,X37,X38,X39,X40,X43)</f>
        <v>0</v>
      </c>
    </row>
    <row r="13" spans="1:24" s="9" customFormat="1" ht="9.75" customHeight="1">
      <c r="A13" s="15" t="s">
        <v>10</v>
      </c>
      <c r="B13" s="20" t="s">
        <v>33</v>
      </c>
      <c r="C13" s="25"/>
      <c r="D13" s="15" t="s">
        <v>2</v>
      </c>
      <c r="E13" s="71">
        <f>SUM(E14:E16)</f>
        <v>351.8</v>
      </c>
      <c r="F13" s="72">
        <f>SUM(F14:F16)</f>
        <v>920.4839999999999</v>
      </c>
      <c r="G13" s="72">
        <f>SUM(G14:G16)</f>
        <v>905.875</v>
      </c>
      <c r="H13" s="8">
        <f t="shared" si="0"/>
        <v>98.41290016991063</v>
      </c>
      <c r="I13" s="80">
        <f>SUM(I14:I16)</f>
        <v>1020.4820000000001</v>
      </c>
      <c r="J13" s="114">
        <f>SUM(J14:J16)</f>
        <v>251.6</v>
      </c>
      <c r="K13" s="115">
        <f>SUM(K14:K16)</f>
        <v>563.4</v>
      </c>
      <c r="L13" s="72">
        <f>SUM(L14:L16)</f>
        <v>548.7909999999999</v>
      </c>
      <c r="M13" s="8">
        <f t="shared" si="1"/>
        <v>97.40699325523606</v>
      </c>
      <c r="N13" s="72">
        <f>SUM(N14:N16)</f>
        <v>733.443</v>
      </c>
      <c r="O13" s="71">
        <f>SUM(O14:O16)</f>
        <v>100.2</v>
      </c>
      <c r="P13" s="72">
        <f>SUM(P14:P16)</f>
        <v>357.084</v>
      </c>
      <c r="Q13" s="72">
        <f>SUM(Q14:Q16)</f>
        <v>357.084</v>
      </c>
      <c r="R13" s="8">
        <f t="shared" si="2"/>
        <v>100</v>
      </c>
      <c r="S13" s="72">
        <f>SUM(S14:S16)</f>
        <v>287.039</v>
      </c>
      <c r="T13" s="71">
        <f>SUM(T14:T16)</f>
        <v>0</v>
      </c>
      <c r="U13" s="72">
        <f>SUM(U14:U16)</f>
        <v>0</v>
      </c>
      <c r="V13" s="72">
        <f>SUM(V14:V16)</f>
        <v>0</v>
      </c>
      <c r="W13" s="8" t="e">
        <f t="shared" si="3"/>
        <v>#DIV/0!</v>
      </c>
      <c r="X13" s="80">
        <f>SUM(X14:X16)</f>
        <v>0</v>
      </c>
    </row>
    <row r="14" spans="1:24" ht="9.75" customHeight="1">
      <c r="A14" s="21" t="s">
        <v>66</v>
      </c>
      <c r="B14" s="4" t="s">
        <v>34</v>
      </c>
      <c r="C14" s="4" t="s">
        <v>35</v>
      </c>
      <c r="D14" s="21" t="s">
        <v>2</v>
      </c>
      <c r="E14" s="83">
        <f aca="true" t="shared" si="5" ref="E14:G16">SUM(J14,O14)</f>
        <v>0</v>
      </c>
      <c r="F14" s="84">
        <f t="shared" si="5"/>
        <v>209</v>
      </c>
      <c r="G14" s="84">
        <f t="shared" si="5"/>
        <v>206.124</v>
      </c>
      <c r="H14" s="10">
        <f t="shared" si="0"/>
        <v>98.62392344497607</v>
      </c>
      <c r="I14" s="91">
        <f>SUM(N14,S14)</f>
        <v>341.615</v>
      </c>
      <c r="J14" s="108"/>
      <c r="K14" s="109">
        <v>209</v>
      </c>
      <c r="L14" s="84">
        <v>206.124</v>
      </c>
      <c r="M14" s="10">
        <f t="shared" si="1"/>
        <v>98.62392344497607</v>
      </c>
      <c r="N14" s="84">
        <v>341.615</v>
      </c>
      <c r="O14" s="83"/>
      <c r="P14" s="84"/>
      <c r="Q14" s="84"/>
      <c r="R14" s="10" t="e">
        <f t="shared" si="2"/>
        <v>#DIV/0!</v>
      </c>
      <c r="S14" s="84"/>
      <c r="T14" s="83"/>
      <c r="U14" s="84"/>
      <c r="V14" s="84"/>
      <c r="W14" s="10" t="e">
        <f t="shared" si="3"/>
        <v>#DIV/0!</v>
      </c>
      <c r="X14" s="91"/>
    </row>
    <row r="15" spans="1:24" ht="9.75" customHeight="1">
      <c r="A15" s="23" t="s">
        <v>67</v>
      </c>
      <c r="B15" s="5"/>
      <c r="C15" s="5" t="s">
        <v>38</v>
      </c>
      <c r="D15" s="23" t="s">
        <v>2</v>
      </c>
      <c r="E15" s="87">
        <f t="shared" si="5"/>
        <v>0</v>
      </c>
      <c r="F15" s="88">
        <f t="shared" si="5"/>
        <v>5</v>
      </c>
      <c r="G15" s="88">
        <f t="shared" si="5"/>
        <v>3.433</v>
      </c>
      <c r="H15" s="3">
        <f t="shared" si="0"/>
        <v>68.66</v>
      </c>
      <c r="I15" s="93">
        <f>SUM(N15,S15)</f>
        <v>8.418</v>
      </c>
      <c r="J15" s="108"/>
      <c r="K15" s="109">
        <v>5</v>
      </c>
      <c r="L15" s="88">
        <v>3.433</v>
      </c>
      <c r="M15" s="3">
        <v>341.615</v>
      </c>
      <c r="N15" s="88">
        <v>8.418</v>
      </c>
      <c r="O15" s="87"/>
      <c r="P15" s="88"/>
      <c r="Q15" s="88"/>
      <c r="R15" s="3" t="e">
        <f t="shared" si="2"/>
        <v>#DIV/0!</v>
      </c>
      <c r="S15" s="88"/>
      <c r="T15" s="87"/>
      <c r="U15" s="88"/>
      <c r="V15" s="88"/>
      <c r="W15" s="3" t="e">
        <f t="shared" si="3"/>
        <v>#DIV/0!</v>
      </c>
      <c r="X15" s="93"/>
    </row>
    <row r="16" spans="1:24" ht="9.75" customHeight="1">
      <c r="A16" s="24" t="s">
        <v>68</v>
      </c>
      <c r="B16" s="14"/>
      <c r="C16" s="14" t="s">
        <v>39</v>
      </c>
      <c r="D16" s="24" t="s">
        <v>2</v>
      </c>
      <c r="E16" s="89">
        <f t="shared" si="5"/>
        <v>351.8</v>
      </c>
      <c r="F16" s="90">
        <f t="shared" si="5"/>
        <v>706.4839999999999</v>
      </c>
      <c r="G16" s="90">
        <f t="shared" si="5"/>
        <v>696.318</v>
      </c>
      <c r="H16" s="7">
        <f t="shared" si="0"/>
        <v>98.56104313756575</v>
      </c>
      <c r="I16" s="94">
        <f>SUM(N16,S16)</f>
        <v>670.4490000000001</v>
      </c>
      <c r="J16" s="116">
        <v>251.6</v>
      </c>
      <c r="K16" s="117">
        <v>349.4</v>
      </c>
      <c r="L16" s="90">
        <v>339.234</v>
      </c>
      <c r="M16" s="7">
        <f t="shared" si="1"/>
        <v>97.090440755581</v>
      </c>
      <c r="N16" s="90">
        <v>383.41</v>
      </c>
      <c r="O16" s="89">
        <v>100.2</v>
      </c>
      <c r="P16" s="90">
        <v>357.084</v>
      </c>
      <c r="Q16" s="90">
        <v>357.084</v>
      </c>
      <c r="R16" s="7">
        <f t="shared" si="2"/>
        <v>100</v>
      </c>
      <c r="S16" s="90">
        <v>287.039</v>
      </c>
      <c r="T16" s="89"/>
      <c r="U16" s="90"/>
      <c r="V16" s="90"/>
      <c r="W16" s="7" t="e">
        <f t="shared" si="3"/>
        <v>#DIV/0!</v>
      </c>
      <c r="X16" s="94"/>
    </row>
    <row r="17" spans="1:24" s="9" customFormat="1" ht="9.75" customHeight="1">
      <c r="A17" s="15" t="s">
        <v>12</v>
      </c>
      <c r="B17" s="26" t="s">
        <v>49</v>
      </c>
      <c r="C17" s="26"/>
      <c r="D17" s="15" t="s">
        <v>2</v>
      </c>
      <c r="E17" s="71">
        <f>SUM(E18:E22)</f>
        <v>1085</v>
      </c>
      <c r="F17" s="72">
        <f>SUM(F18:F22)</f>
        <v>1415</v>
      </c>
      <c r="G17" s="72">
        <f>SUM(G18:G22)</f>
        <v>1399.7649999999999</v>
      </c>
      <c r="H17" s="8">
        <f t="shared" si="0"/>
        <v>98.92332155477031</v>
      </c>
      <c r="I17" s="80">
        <f>SUM(I18:I22)</f>
        <v>978.496</v>
      </c>
      <c r="J17" s="114">
        <f>SUM(J18:J22)</f>
        <v>1085</v>
      </c>
      <c r="K17" s="115">
        <f>SUM(K18:K22)</f>
        <v>1415</v>
      </c>
      <c r="L17" s="72">
        <f>SUM(L18:L22)</f>
        <v>1399.7649999999999</v>
      </c>
      <c r="M17" s="8">
        <f t="shared" si="1"/>
        <v>98.92332155477031</v>
      </c>
      <c r="N17" s="72">
        <f>SUM(N18:N22)</f>
        <v>978.496</v>
      </c>
      <c r="O17" s="71">
        <f>SUM(O18:O22)</f>
        <v>0</v>
      </c>
      <c r="P17" s="72">
        <f>SUM(P18:P22)</f>
        <v>0</v>
      </c>
      <c r="Q17" s="72">
        <f>SUM(Q18:Q22)</f>
        <v>0</v>
      </c>
      <c r="R17" s="8" t="e">
        <f t="shared" si="2"/>
        <v>#DIV/0!</v>
      </c>
      <c r="S17" s="72">
        <f>SUM(S18:S22)</f>
        <v>0</v>
      </c>
      <c r="T17" s="71">
        <f>SUM(T18:T22)</f>
        <v>0</v>
      </c>
      <c r="U17" s="72">
        <f>SUM(U18:U22)</f>
        <v>0</v>
      </c>
      <c r="V17" s="72">
        <f>SUM(V18:V22)</f>
        <v>0</v>
      </c>
      <c r="W17" s="8" t="e">
        <f t="shared" si="3"/>
        <v>#DIV/0!</v>
      </c>
      <c r="X17" s="80">
        <f>SUM(X18:X22)</f>
        <v>0</v>
      </c>
    </row>
    <row r="18" spans="1:24" ht="9.75" customHeight="1">
      <c r="A18" s="23" t="s">
        <v>69</v>
      </c>
      <c r="B18" s="5" t="s">
        <v>34</v>
      </c>
      <c r="C18" s="5" t="s">
        <v>44</v>
      </c>
      <c r="D18" s="23" t="s">
        <v>2</v>
      </c>
      <c r="E18" s="87">
        <f aca="true" t="shared" si="6" ref="E18:G22">SUM(J18,O18)</f>
        <v>260</v>
      </c>
      <c r="F18" s="88">
        <f t="shared" si="6"/>
        <v>335</v>
      </c>
      <c r="G18" s="88">
        <f t="shared" si="6"/>
        <v>324.953</v>
      </c>
      <c r="H18" s="3">
        <f t="shared" si="0"/>
        <v>97.00089552238805</v>
      </c>
      <c r="I18" s="93">
        <f>SUM(N18,S18)</f>
        <v>268.879</v>
      </c>
      <c r="J18" s="108">
        <v>260</v>
      </c>
      <c r="K18" s="109">
        <v>335</v>
      </c>
      <c r="L18" s="88">
        <v>324.953</v>
      </c>
      <c r="M18" s="3">
        <f t="shared" si="1"/>
        <v>97.00089552238805</v>
      </c>
      <c r="N18" s="88">
        <v>268.879</v>
      </c>
      <c r="O18" s="87"/>
      <c r="P18" s="88"/>
      <c r="Q18" s="88"/>
      <c r="R18" s="3" t="e">
        <f t="shared" si="2"/>
        <v>#DIV/0!</v>
      </c>
      <c r="S18" s="88"/>
      <c r="T18" s="87"/>
      <c r="U18" s="88"/>
      <c r="V18" s="88"/>
      <c r="W18" s="3" t="e">
        <f t="shared" si="3"/>
        <v>#DIV/0!</v>
      </c>
      <c r="X18" s="93"/>
    </row>
    <row r="19" spans="1:24" ht="9.75" customHeight="1">
      <c r="A19" s="23" t="s">
        <v>70</v>
      </c>
      <c r="B19" s="5"/>
      <c r="C19" s="5" t="s">
        <v>45</v>
      </c>
      <c r="D19" s="23" t="s">
        <v>2</v>
      </c>
      <c r="E19" s="87">
        <f t="shared" si="6"/>
        <v>135</v>
      </c>
      <c r="F19" s="88">
        <f t="shared" si="6"/>
        <v>140</v>
      </c>
      <c r="G19" s="88">
        <f t="shared" si="6"/>
        <v>138.702</v>
      </c>
      <c r="H19" s="3">
        <f t="shared" si="0"/>
        <v>99.07285714285715</v>
      </c>
      <c r="I19" s="93">
        <f>SUM(N19,S19)</f>
        <v>122.131</v>
      </c>
      <c r="J19" s="108">
        <v>135</v>
      </c>
      <c r="K19" s="109">
        <v>140</v>
      </c>
      <c r="L19" s="88">
        <v>138.702</v>
      </c>
      <c r="M19" s="3">
        <f t="shared" si="1"/>
        <v>99.07285714285715</v>
      </c>
      <c r="N19" s="88">
        <v>122.131</v>
      </c>
      <c r="O19" s="87"/>
      <c r="P19" s="88"/>
      <c r="Q19" s="88"/>
      <c r="R19" s="3" t="e">
        <f t="shared" si="2"/>
        <v>#DIV/0!</v>
      </c>
      <c r="S19" s="88"/>
      <c r="T19" s="87"/>
      <c r="U19" s="88"/>
      <c r="V19" s="88"/>
      <c r="W19" s="3" t="e">
        <f t="shared" si="3"/>
        <v>#DIV/0!</v>
      </c>
      <c r="X19" s="93"/>
    </row>
    <row r="20" spans="1:24" ht="9.75" customHeight="1">
      <c r="A20" s="23" t="s">
        <v>71</v>
      </c>
      <c r="B20" s="5"/>
      <c r="C20" s="5" t="s">
        <v>46</v>
      </c>
      <c r="D20" s="23" t="s">
        <v>2</v>
      </c>
      <c r="E20" s="87">
        <f t="shared" si="6"/>
        <v>690</v>
      </c>
      <c r="F20" s="88">
        <f t="shared" si="6"/>
        <v>940</v>
      </c>
      <c r="G20" s="88">
        <f t="shared" si="6"/>
        <v>936.11</v>
      </c>
      <c r="H20" s="3">
        <f t="shared" si="0"/>
        <v>99.58617021276595</v>
      </c>
      <c r="I20" s="93">
        <f>SUM(N20,S20)</f>
        <v>587.486</v>
      </c>
      <c r="J20" s="108">
        <v>690</v>
      </c>
      <c r="K20" s="109">
        <v>940</v>
      </c>
      <c r="L20" s="88">
        <v>936.11</v>
      </c>
      <c r="M20" s="3">
        <f t="shared" si="1"/>
        <v>99.58617021276595</v>
      </c>
      <c r="N20" s="88">
        <v>587.486</v>
      </c>
      <c r="O20" s="87"/>
      <c r="P20" s="88"/>
      <c r="Q20" s="88"/>
      <c r="R20" s="3" t="e">
        <f t="shared" si="2"/>
        <v>#DIV/0!</v>
      </c>
      <c r="S20" s="88"/>
      <c r="T20" s="87"/>
      <c r="U20" s="88"/>
      <c r="V20" s="88"/>
      <c r="W20" s="3" t="e">
        <f t="shared" si="3"/>
        <v>#DIV/0!</v>
      </c>
      <c r="X20" s="93"/>
    </row>
    <row r="21" spans="1:24" ht="9.75" customHeight="1">
      <c r="A21" s="23" t="s">
        <v>72</v>
      </c>
      <c r="B21" s="5"/>
      <c r="C21" s="5" t="s">
        <v>47</v>
      </c>
      <c r="D21" s="23" t="s">
        <v>2</v>
      </c>
      <c r="E21" s="87">
        <f t="shared" si="6"/>
        <v>0</v>
      </c>
      <c r="F21" s="88">
        <f t="shared" si="6"/>
        <v>0</v>
      </c>
      <c r="G21" s="88">
        <f t="shared" si="6"/>
        <v>0</v>
      </c>
      <c r="H21" s="3" t="e">
        <f t="shared" si="0"/>
        <v>#DIV/0!</v>
      </c>
      <c r="I21" s="93">
        <f>SUM(N21,S21)</f>
        <v>0</v>
      </c>
      <c r="J21" s="108"/>
      <c r="K21" s="109"/>
      <c r="L21" s="88"/>
      <c r="M21" s="3" t="e">
        <f t="shared" si="1"/>
        <v>#DIV/0!</v>
      </c>
      <c r="N21" s="88"/>
      <c r="O21" s="87"/>
      <c r="P21" s="88"/>
      <c r="Q21" s="88"/>
      <c r="R21" s="3" t="e">
        <f t="shared" si="2"/>
        <v>#DIV/0!</v>
      </c>
      <c r="S21" s="88"/>
      <c r="T21" s="87"/>
      <c r="U21" s="88"/>
      <c r="V21" s="88"/>
      <c r="W21" s="3" t="e">
        <f t="shared" si="3"/>
        <v>#DIV/0!</v>
      </c>
      <c r="X21" s="93"/>
    </row>
    <row r="22" spans="1:24" ht="9.75" customHeight="1">
      <c r="A22" s="24" t="s">
        <v>73</v>
      </c>
      <c r="B22" s="14"/>
      <c r="C22" s="14" t="s">
        <v>39</v>
      </c>
      <c r="D22" s="24" t="s">
        <v>2</v>
      </c>
      <c r="E22" s="89">
        <f t="shared" si="6"/>
        <v>0</v>
      </c>
      <c r="F22" s="90">
        <f t="shared" si="6"/>
        <v>0</v>
      </c>
      <c r="G22" s="90">
        <f t="shared" si="6"/>
        <v>0</v>
      </c>
      <c r="H22" s="7" t="e">
        <f t="shared" si="0"/>
        <v>#DIV/0!</v>
      </c>
      <c r="I22" s="94">
        <f>SUM(N22,S22)</f>
        <v>0</v>
      </c>
      <c r="J22" s="118"/>
      <c r="K22" s="119"/>
      <c r="L22" s="90"/>
      <c r="M22" s="7" t="e">
        <f t="shared" si="1"/>
        <v>#DIV/0!</v>
      </c>
      <c r="N22" s="90"/>
      <c r="O22" s="89"/>
      <c r="P22" s="90"/>
      <c r="Q22" s="90"/>
      <c r="R22" s="7" t="e">
        <f t="shared" si="2"/>
        <v>#DIV/0!</v>
      </c>
      <c r="S22" s="90"/>
      <c r="T22" s="89"/>
      <c r="U22" s="90"/>
      <c r="V22" s="90"/>
      <c r="W22" s="7" t="e">
        <f t="shared" si="3"/>
        <v>#DIV/0!</v>
      </c>
      <c r="X22" s="94"/>
    </row>
    <row r="23" spans="1:24" s="9" customFormat="1" ht="9.75" customHeight="1">
      <c r="A23" s="15" t="s">
        <v>14</v>
      </c>
      <c r="B23" s="26" t="s">
        <v>50</v>
      </c>
      <c r="C23" s="26"/>
      <c r="D23" s="15" t="s">
        <v>2</v>
      </c>
      <c r="E23" s="71">
        <f>SUM(E24:E26)</f>
        <v>0</v>
      </c>
      <c r="F23" s="72">
        <f>SUM(F24:F26)</f>
        <v>0</v>
      </c>
      <c r="G23" s="72">
        <f>SUM(G24:G26)</f>
        <v>0</v>
      </c>
      <c r="H23" s="8" t="e">
        <f t="shared" si="0"/>
        <v>#DIV/0!</v>
      </c>
      <c r="I23" s="80">
        <f>SUM(I24:I26)</f>
        <v>0</v>
      </c>
      <c r="J23" s="114">
        <f>SUM(J24:J26)</f>
        <v>0</v>
      </c>
      <c r="K23" s="115">
        <f>SUM(K24:K26)</f>
        <v>0</v>
      </c>
      <c r="L23" s="72">
        <f>SUM(L24:L26)</f>
        <v>0</v>
      </c>
      <c r="M23" s="8" t="e">
        <f t="shared" si="1"/>
        <v>#DIV/0!</v>
      </c>
      <c r="N23" s="72">
        <f>SUM(N24:N26)</f>
        <v>0</v>
      </c>
      <c r="O23" s="71">
        <f>SUM(O24:O26)</f>
        <v>0</v>
      </c>
      <c r="P23" s="72">
        <f>SUM(P24:P26)</f>
        <v>0</v>
      </c>
      <c r="Q23" s="72">
        <f>SUM(Q24:Q26)</f>
        <v>0</v>
      </c>
      <c r="R23" s="8" t="e">
        <f t="shared" si="2"/>
        <v>#DIV/0!</v>
      </c>
      <c r="S23" s="72">
        <f>SUM(S24:S26)</f>
        <v>0</v>
      </c>
      <c r="T23" s="71">
        <f>SUM(T24:T26)</f>
        <v>0</v>
      </c>
      <c r="U23" s="72">
        <f>SUM(U24:U26)</f>
        <v>0</v>
      </c>
      <c r="V23" s="72">
        <f>SUM(V24:V26)</f>
        <v>0</v>
      </c>
      <c r="W23" s="8" t="e">
        <f t="shared" si="3"/>
        <v>#DIV/0!</v>
      </c>
      <c r="X23" s="80">
        <f>SUM(X24:X26)</f>
        <v>0</v>
      </c>
    </row>
    <row r="24" spans="1:24" ht="9.75" customHeight="1">
      <c r="A24" s="23" t="s">
        <v>36</v>
      </c>
      <c r="B24" s="5" t="s">
        <v>34</v>
      </c>
      <c r="C24" s="5" t="s">
        <v>78</v>
      </c>
      <c r="D24" s="23" t="s">
        <v>2</v>
      </c>
      <c r="E24" s="87">
        <f aca="true" t="shared" si="7" ref="E24:G26">SUM(J24,O24)</f>
        <v>0</v>
      </c>
      <c r="F24" s="88">
        <f t="shared" si="7"/>
        <v>0</v>
      </c>
      <c r="G24" s="88">
        <f t="shared" si="7"/>
        <v>0</v>
      </c>
      <c r="H24" s="3" t="e">
        <f t="shared" si="0"/>
        <v>#DIV/0!</v>
      </c>
      <c r="I24" s="93">
        <f>SUM(N24,S24)</f>
        <v>0</v>
      </c>
      <c r="J24" s="108"/>
      <c r="K24" s="109"/>
      <c r="L24" s="88"/>
      <c r="M24" s="3" t="e">
        <f t="shared" si="1"/>
        <v>#DIV/0!</v>
      </c>
      <c r="N24" s="88"/>
      <c r="O24" s="87"/>
      <c r="P24" s="88"/>
      <c r="Q24" s="88"/>
      <c r="R24" s="3" t="e">
        <f t="shared" si="2"/>
        <v>#DIV/0!</v>
      </c>
      <c r="S24" s="88"/>
      <c r="T24" s="87"/>
      <c r="U24" s="88"/>
      <c r="V24" s="88"/>
      <c r="W24" s="3" t="e">
        <f t="shared" si="3"/>
        <v>#DIV/0!</v>
      </c>
      <c r="X24" s="93"/>
    </row>
    <row r="25" spans="1:24" ht="9.75" customHeight="1">
      <c r="A25" s="23" t="s">
        <v>37</v>
      </c>
      <c r="B25" s="5"/>
      <c r="C25" s="5" t="s">
        <v>48</v>
      </c>
      <c r="D25" s="23" t="s">
        <v>2</v>
      </c>
      <c r="E25" s="87">
        <f t="shared" si="7"/>
        <v>0</v>
      </c>
      <c r="F25" s="88">
        <f t="shared" si="7"/>
        <v>0</v>
      </c>
      <c r="G25" s="88">
        <f t="shared" si="7"/>
        <v>0</v>
      </c>
      <c r="H25" s="3" t="e">
        <f t="shared" si="0"/>
        <v>#DIV/0!</v>
      </c>
      <c r="I25" s="93">
        <f>SUM(N25,S25)</f>
        <v>0</v>
      </c>
      <c r="J25" s="108"/>
      <c r="K25" s="109"/>
      <c r="L25" s="88"/>
      <c r="M25" s="3" t="e">
        <f t="shared" si="1"/>
        <v>#DIV/0!</v>
      </c>
      <c r="N25" s="88"/>
      <c r="O25" s="87"/>
      <c r="P25" s="88"/>
      <c r="Q25" s="88"/>
      <c r="R25" s="3" t="e">
        <f t="shared" si="2"/>
        <v>#DIV/0!</v>
      </c>
      <c r="S25" s="88"/>
      <c r="T25" s="87"/>
      <c r="U25" s="88"/>
      <c r="V25" s="88"/>
      <c r="W25" s="3" t="e">
        <f t="shared" si="3"/>
        <v>#DIV/0!</v>
      </c>
      <c r="X25" s="93"/>
    </row>
    <row r="26" spans="1:24" ht="9.75" customHeight="1">
      <c r="A26" s="24" t="s">
        <v>40</v>
      </c>
      <c r="B26" s="14"/>
      <c r="C26" s="14" t="s">
        <v>39</v>
      </c>
      <c r="D26" s="24" t="s">
        <v>2</v>
      </c>
      <c r="E26" s="89">
        <f t="shared" si="7"/>
        <v>0</v>
      </c>
      <c r="F26" s="90">
        <f t="shared" si="7"/>
        <v>0</v>
      </c>
      <c r="G26" s="90">
        <f t="shared" si="7"/>
        <v>0</v>
      </c>
      <c r="H26" s="7" t="e">
        <f t="shared" si="0"/>
        <v>#DIV/0!</v>
      </c>
      <c r="I26" s="94">
        <f>SUM(N26,S26)</f>
        <v>0</v>
      </c>
      <c r="J26" s="118"/>
      <c r="K26" s="119"/>
      <c r="L26" s="90"/>
      <c r="M26" s="7" t="e">
        <f t="shared" si="1"/>
        <v>#DIV/0!</v>
      </c>
      <c r="N26" s="90"/>
      <c r="O26" s="89"/>
      <c r="P26" s="90"/>
      <c r="Q26" s="90"/>
      <c r="R26" s="7" t="e">
        <f t="shared" si="2"/>
        <v>#DIV/0!</v>
      </c>
      <c r="S26" s="90"/>
      <c r="T26" s="89"/>
      <c r="U26" s="90"/>
      <c r="V26" s="90"/>
      <c r="W26" s="7" t="e">
        <f t="shared" si="3"/>
        <v>#DIV/0!</v>
      </c>
      <c r="X26" s="94"/>
    </row>
    <row r="27" spans="1:24" s="9" customFormat="1" ht="9.75" customHeight="1">
      <c r="A27" s="15" t="s">
        <v>15</v>
      </c>
      <c r="B27" s="26" t="s">
        <v>51</v>
      </c>
      <c r="C27" s="26"/>
      <c r="D27" s="15" t="s">
        <v>2</v>
      </c>
      <c r="E27" s="71">
        <f>SUM(E28:E30)</f>
        <v>587</v>
      </c>
      <c r="F27" s="72">
        <f>SUM(F28:F30)</f>
        <v>762</v>
      </c>
      <c r="G27" s="72">
        <f>SUM(G28:G30)</f>
        <v>751.3019999999999</v>
      </c>
      <c r="H27" s="8">
        <f t="shared" si="0"/>
        <v>98.59606299212598</v>
      </c>
      <c r="I27" s="80">
        <f>SUM(I28:I30)</f>
        <v>779.42</v>
      </c>
      <c r="J27" s="114">
        <f>SUM(J28:J30)</f>
        <v>587</v>
      </c>
      <c r="K27" s="115">
        <f>SUM(K28:K30)</f>
        <v>762</v>
      </c>
      <c r="L27" s="72">
        <f>SUM(L28:L30)</f>
        <v>751.3019999999999</v>
      </c>
      <c r="M27" s="8">
        <f t="shared" si="1"/>
        <v>98.59606299212598</v>
      </c>
      <c r="N27" s="72">
        <f>SUM(N28:N30)</f>
        <v>779.42</v>
      </c>
      <c r="O27" s="71">
        <f>SUM(O28:O30)</f>
        <v>0</v>
      </c>
      <c r="P27" s="72">
        <f>SUM(P28:P30)</f>
        <v>0</v>
      </c>
      <c r="Q27" s="72">
        <f>SUM(Q28:Q30)</f>
        <v>0</v>
      </c>
      <c r="R27" s="8" t="e">
        <f t="shared" si="2"/>
        <v>#DIV/0!</v>
      </c>
      <c r="S27" s="72">
        <f>SUM(S28:S30)</f>
        <v>0</v>
      </c>
      <c r="T27" s="71">
        <f>SUM(T28:T30)</f>
        <v>0</v>
      </c>
      <c r="U27" s="72">
        <f>SUM(U28:U30)</f>
        <v>0</v>
      </c>
      <c r="V27" s="72">
        <f>SUM(V28:V30)</f>
        <v>0</v>
      </c>
      <c r="W27" s="8" t="e">
        <f t="shared" si="3"/>
        <v>#DIV/0!</v>
      </c>
      <c r="X27" s="80">
        <f>SUM(X28:X30)</f>
        <v>0</v>
      </c>
    </row>
    <row r="28" spans="1:24" ht="9.75" customHeight="1">
      <c r="A28" s="23" t="s">
        <v>41</v>
      </c>
      <c r="B28" s="5" t="s">
        <v>34</v>
      </c>
      <c r="C28" s="5" t="s">
        <v>84</v>
      </c>
      <c r="D28" s="23" t="s">
        <v>2</v>
      </c>
      <c r="E28" s="87">
        <f aca="true" t="shared" si="8" ref="E28:G31">SUM(J28,O28)</f>
        <v>510</v>
      </c>
      <c r="F28" s="88">
        <f t="shared" si="8"/>
        <v>660</v>
      </c>
      <c r="G28" s="88">
        <f t="shared" si="8"/>
        <v>654.847</v>
      </c>
      <c r="H28" s="3">
        <f t="shared" si="0"/>
        <v>99.21924242424242</v>
      </c>
      <c r="I28" s="93">
        <f>SUM(N28,S28)</f>
        <v>692.379</v>
      </c>
      <c r="J28" s="108">
        <v>510</v>
      </c>
      <c r="K28" s="109">
        <v>660</v>
      </c>
      <c r="L28" s="88">
        <v>654.847</v>
      </c>
      <c r="M28" s="3">
        <f t="shared" si="1"/>
        <v>99.21924242424242</v>
      </c>
      <c r="N28" s="88">
        <v>692.379</v>
      </c>
      <c r="O28" s="87"/>
      <c r="P28" s="88"/>
      <c r="Q28" s="88"/>
      <c r="R28" s="3" t="e">
        <f t="shared" si="2"/>
        <v>#DIV/0!</v>
      </c>
      <c r="S28" s="88"/>
      <c r="T28" s="87"/>
      <c r="U28" s="88"/>
      <c r="V28" s="88"/>
      <c r="W28" s="3" t="e">
        <f t="shared" si="3"/>
        <v>#DIV/0!</v>
      </c>
      <c r="X28" s="93"/>
    </row>
    <row r="29" spans="1:24" ht="9.75" customHeight="1">
      <c r="A29" s="23" t="s">
        <v>42</v>
      </c>
      <c r="B29" s="5"/>
      <c r="C29" s="5" t="s">
        <v>85</v>
      </c>
      <c r="D29" s="23" t="s">
        <v>2</v>
      </c>
      <c r="E29" s="87">
        <f t="shared" si="8"/>
        <v>60</v>
      </c>
      <c r="F29" s="88">
        <f t="shared" si="8"/>
        <v>85</v>
      </c>
      <c r="G29" s="88">
        <f t="shared" si="8"/>
        <v>83.145</v>
      </c>
      <c r="H29" s="3">
        <f t="shared" si="0"/>
        <v>97.81764705882352</v>
      </c>
      <c r="I29" s="93">
        <f>SUM(N29,S29)</f>
        <v>72.164</v>
      </c>
      <c r="J29" s="108">
        <v>60</v>
      </c>
      <c r="K29" s="109">
        <v>85</v>
      </c>
      <c r="L29" s="88">
        <v>83.145</v>
      </c>
      <c r="M29" s="3">
        <f t="shared" si="1"/>
        <v>97.81764705882352</v>
      </c>
      <c r="N29" s="88">
        <v>72.164</v>
      </c>
      <c r="O29" s="87"/>
      <c r="P29" s="88"/>
      <c r="Q29" s="88"/>
      <c r="R29" s="3" t="e">
        <f t="shared" si="2"/>
        <v>#DIV/0!</v>
      </c>
      <c r="S29" s="88"/>
      <c r="T29" s="87"/>
      <c r="U29" s="88"/>
      <c r="V29" s="88"/>
      <c r="W29" s="3" t="e">
        <f t="shared" si="3"/>
        <v>#DIV/0!</v>
      </c>
      <c r="X29" s="93"/>
    </row>
    <row r="30" spans="1:24" ht="9.75" customHeight="1">
      <c r="A30" s="24" t="s">
        <v>43</v>
      </c>
      <c r="B30" s="14"/>
      <c r="C30" s="14" t="s">
        <v>55</v>
      </c>
      <c r="D30" s="24" t="s">
        <v>2</v>
      </c>
      <c r="E30" s="89">
        <f t="shared" si="8"/>
        <v>17</v>
      </c>
      <c r="F30" s="90">
        <f t="shared" si="8"/>
        <v>17</v>
      </c>
      <c r="G30" s="90">
        <f t="shared" si="8"/>
        <v>13.31</v>
      </c>
      <c r="H30" s="7">
        <f t="shared" si="0"/>
        <v>78.29411764705883</v>
      </c>
      <c r="I30" s="94">
        <f>SUM(N30,S30)</f>
        <v>14.877</v>
      </c>
      <c r="J30" s="118">
        <v>17</v>
      </c>
      <c r="K30" s="119">
        <v>17</v>
      </c>
      <c r="L30" s="90">
        <v>13.31</v>
      </c>
      <c r="M30" s="7">
        <f t="shared" si="1"/>
        <v>78.29411764705883</v>
      </c>
      <c r="N30" s="90">
        <v>14.877</v>
      </c>
      <c r="O30" s="89"/>
      <c r="P30" s="90"/>
      <c r="Q30" s="90"/>
      <c r="R30" s="7" t="e">
        <f t="shared" si="2"/>
        <v>#DIV/0!</v>
      </c>
      <c r="S30" s="90"/>
      <c r="T30" s="89"/>
      <c r="U30" s="90"/>
      <c r="V30" s="90"/>
      <c r="W30" s="7" t="e">
        <f t="shared" si="3"/>
        <v>#DIV/0!</v>
      </c>
      <c r="X30" s="94"/>
    </row>
    <row r="31" spans="1:24" s="9" customFormat="1" ht="9.75" customHeight="1">
      <c r="A31" s="11" t="s">
        <v>16</v>
      </c>
      <c r="B31" s="12" t="s">
        <v>56</v>
      </c>
      <c r="C31" s="12"/>
      <c r="D31" s="11" t="s">
        <v>2</v>
      </c>
      <c r="E31" s="65">
        <f t="shared" si="8"/>
        <v>38</v>
      </c>
      <c r="F31" s="66">
        <f t="shared" si="8"/>
        <v>29.553</v>
      </c>
      <c r="G31" s="66">
        <f t="shared" si="8"/>
        <v>27.912</v>
      </c>
      <c r="H31" s="16">
        <f t="shared" si="0"/>
        <v>94.44726423713328</v>
      </c>
      <c r="I31" s="77">
        <f>SUM(N31,S31)</f>
        <v>29.822000000000003</v>
      </c>
      <c r="J31" s="112">
        <v>8</v>
      </c>
      <c r="K31" s="113">
        <v>8</v>
      </c>
      <c r="L31" s="66">
        <v>6.359</v>
      </c>
      <c r="M31" s="16">
        <f t="shared" si="1"/>
        <v>79.4875</v>
      </c>
      <c r="N31" s="66">
        <v>9.966</v>
      </c>
      <c r="O31" s="65">
        <v>30</v>
      </c>
      <c r="P31" s="66">
        <v>21.553</v>
      </c>
      <c r="Q31" s="66">
        <v>21.553</v>
      </c>
      <c r="R31" s="16">
        <f t="shared" si="2"/>
        <v>100</v>
      </c>
      <c r="S31" s="66">
        <v>19.856</v>
      </c>
      <c r="T31" s="65"/>
      <c r="U31" s="66"/>
      <c r="V31" s="66"/>
      <c r="W31" s="16" t="e">
        <f t="shared" si="3"/>
        <v>#DIV/0!</v>
      </c>
      <c r="X31" s="77"/>
    </row>
    <row r="32" spans="1:24" s="9" customFormat="1" ht="9.75" customHeight="1">
      <c r="A32" s="15" t="s">
        <v>17</v>
      </c>
      <c r="B32" s="26" t="s">
        <v>57</v>
      </c>
      <c r="C32" s="26"/>
      <c r="D32" s="15" t="s">
        <v>2</v>
      </c>
      <c r="E32" s="71">
        <f>SUM(E33:E35)</f>
        <v>830</v>
      </c>
      <c r="F32" s="72">
        <f>SUM(F33:F35)</f>
        <v>1052.791</v>
      </c>
      <c r="G32" s="72">
        <f>SUM(G33:G35)</f>
        <v>1017.2169999999999</v>
      </c>
      <c r="H32" s="8">
        <f t="shared" si="0"/>
        <v>96.62098175231361</v>
      </c>
      <c r="I32" s="80">
        <f>SUM(I33:I35)</f>
        <v>1053.419</v>
      </c>
      <c r="J32" s="114">
        <f>SUM(J33:J35)</f>
        <v>330</v>
      </c>
      <c r="K32" s="115">
        <f>SUM(K33:K35)</f>
        <v>795.6</v>
      </c>
      <c r="L32" s="72">
        <f>SUM(L33:L35)</f>
        <v>760.026</v>
      </c>
      <c r="M32" s="8">
        <f t="shared" si="1"/>
        <v>95.5286576168929</v>
      </c>
      <c r="N32" s="72">
        <f>SUM(N33:N35)</f>
        <v>749.055</v>
      </c>
      <c r="O32" s="71">
        <f>SUM(O33:O35)</f>
        <v>500</v>
      </c>
      <c r="P32" s="72">
        <f>SUM(P33:P35)</f>
        <v>257.191</v>
      </c>
      <c r="Q32" s="72">
        <f>SUM(Q33:Q35)</f>
        <v>257.191</v>
      </c>
      <c r="R32" s="8">
        <f t="shared" si="2"/>
        <v>100</v>
      </c>
      <c r="S32" s="72">
        <f>SUM(S33:S35)</f>
        <v>304.364</v>
      </c>
      <c r="T32" s="71">
        <f>SUM(T33:T35)</f>
        <v>0</v>
      </c>
      <c r="U32" s="72">
        <f>SUM(U33:U35)</f>
        <v>0</v>
      </c>
      <c r="V32" s="72">
        <f>SUM(V33:V35)</f>
        <v>0</v>
      </c>
      <c r="W32" s="8" t="e">
        <f t="shared" si="3"/>
        <v>#DIV/0!</v>
      </c>
      <c r="X32" s="80">
        <f>SUM(X33:X35)</f>
        <v>0</v>
      </c>
    </row>
    <row r="33" spans="1:24" ht="9.75" customHeight="1">
      <c r="A33" s="23" t="s">
        <v>52</v>
      </c>
      <c r="B33" s="5" t="s">
        <v>34</v>
      </c>
      <c r="C33" s="5" t="s">
        <v>78</v>
      </c>
      <c r="D33" s="23" t="s">
        <v>2</v>
      </c>
      <c r="E33" s="87">
        <f aca="true" t="shared" si="9" ref="E33:G39">SUM(J33,O33)</f>
        <v>82</v>
      </c>
      <c r="F33" s="88">
        <f t="shared" si="9"/>
        <v>122</v>
      </c>
      <c r="G33" s="88">
        <f t="shared" si="9"/>
        <v>110.02</v>
      </c>
      <c r="H33" s="3">
        <f t="shared" si="0"/>
        <v>90.18032786885246</v>
      </c>
      <c r="I33" s="93">
        <f aca="true" t="shared" si="10" ref="I33:I39">SUM(N33,S33)</f>
        <v>62.584</v>
      </c>
      <c r="J33" s="108">
        <v>82</v>
      </c>
      <c r="K33" s="109">
        <v>122</v>
      </c>
      <c r="L33" s="88">
        <v>110.02</v>
      </c>
      <c r="M33" s="3">
        <f t="shared" si="1"/>
        <v>90.18032786885246</v>
      </c>
      <c r="N33" s="88">
        <v>62.584</v>
      </c>
      <c r="O33" s="87"/>
      <c r="P33" s="88"/>
      <c r="Q33" s="88"/>
      <c r="R33" s="3" t="e">
        <f t="shared" si="2"/>
        <v>#DIV/0!</v>
      </c>
      <c r="S33" s="88"/>
      <c r="T33" s="87"/>
      <c r="U33" s="88"/>
      <c r="V33" s="88"/>
      <c r="W33" s="3" t="e">
        <f t="shared" si="3"/>
        <v>#DIV/0!</v>
      </c>
      <c r="X33" s="93"/>
    </row>
    <row r="34" spans="1:24" ht="9.75" customHeight="1">
      <c r="A34" s="23" t="s">
        <v>53</v>
      </c>
      <c r="B34" s="5"/>
      <c r="C34" s="5" t="s">
        <v>48</v>
      </c>
      <c r="D34" s="23" t="s">
        <v>2</v>
      </c>
      <c r="E34" s="87">
        <f t="shared" si="9"/>
        <v>3</v>
      </c>
      <c r="F34" s="88">
        <f t="shared" si="9"/>
        <v>3</v>
      </c>
      <c r="G34" s="88">
        <f t="shared" si="9"/>
        <v>2.838</v>
      </c>
      <c r="H34" s="3">
        <f t="shared" si="0"/>
        <v>94.60000000000001</v>
      </c>
      <c r="I34" s="93">
        <f t="shared" si="10"/>
        <v>3.105</v>
      </c>
      <c r="J34" s="108">
        <v>3</v>
      </c>
      <c r="K34" s="109">
        <v>3</v>
      </c>
      <c r="L34" s="88">
        <v>2.838</v>
      </c>
      <c r="M34" s="3">
        <f t="shared" si="1"/>
        <v>94.60000000000001</v>
      </c>
      <c r="N34" s="88">
        <v>3.105</v>
      </c>
      <c r="O34" s="87"/>
      <c r="P34" s="88"/>
      <c r="Q34" s="88"/>
      <c r="R34" s="3" t="e">
        <f t="shared" si="2"/>
        <v>#DIV/0!</v>
      </c>
      <c r="S34" s="88"/>
      <c r="T34" s="87"/>
      <c r="U34" s="88"/>
      <c r="V34" s="88"/>
      <c r="W34" s="3" t="e">
        <f t="shared" si="3"/>
        <v>#DIV/0!</v>
      </c>
      <c r="X34" s="93"/>
    </row>
    <row r="35" spans="1:24" ht="9.75" customHeight="1">
      <c r="A35" s="24" t="s">
        <v>54</v>
      </c>
      <c r="B35" s="14"/>
      <c r="C35" s="14" t="s">
        <v>39</v>
      </c>
      <c r="D35" s="24" t="s">
        <v>2</v>
      </c>
      <c r="E35" s="89">
        <f t="shared" si="9"/>
        <v>745</v>
      </c>
      <c r="F35" s="90">
        <f t="shared" si="9"/>
        <v>927.7909999999999</v>
      </c>
      <c r="G35" s="90">
        <f t="shared" si="9"/>
        <v>904.3589999999999</v>
      </c>
      <c r="H35" s="7">
        <f t="shared" si="0"/>
        <v>97.474431202717</v>
      </c>
      <c r="I35" s="94">
        <f t="shared" si="10"/>
        <v>987.73</v>
      </c>
      <c r="J35" s="118">
        <v>245</v>
      </c>
      <c r="K35" s="119">
        <v>670.6</v>
      </c>
      <c r="L35" s="90">
        <v>647.168</v>
      </c>
      <c r="M35" s="7">
        <f t="shared" si="1"/>
        <v>96.50581568744407</v>
      </c>
      <c r="N35" s="90">
        <v>683.366</v>
      </c>
      <c r="O35" s="89">
        <v>500</v>
      </c>
      <c r="P35" s="90">
        <v>257.191</v>
      </c>
      <c r="Q35" s="90">
        <v>257.191</v>
      </c>
      <c r="R35" s="7">
        <f t="shared" si="2"/>
        <v>100</v>
      </c>
      <c r="S35" s="90">
        <v>304.364</v>
      </c>
      <c r="T35" s="89"/>
      <c r="U35" s="90"/>
      <c r="V35" s="90"/>
      <c r="W35" s="7" t="e">
        <f t="shared" si="3"/>
        <v>#DIV/0!</v>
      </c>
      <c r="X35" s="94"/>
    </row>
    <row r="36" spans="1:24" s="9" customFormat="1" ht="9.75" customHeight="1">
      <c r="A36" s="11" t="s">
        <v>18</v>
      </c>
      <c r="B36" s="12" t="s">
        <v>58</v>
      </c>
      <c r="C36" s="12"/>
      <c r="D36" s="11" t="s">
        <v>2</v>
      </c>
      <c r="E36" s="65">
        <f t="shared" si="9"/>
        <v>9889</v>
      </c>
      <c r="F36" s="66">
        <f t="shared" si="9"/>
        <v>9975</v>
      </c>
      <c r="G36" s="66">
        <f t="shared" si="9"/>
        <v>9921.118</v>
      </c>
      <c r="H36" s="16">
        <f t="shared" si="0"/>
        <v>99.45982957393484</v>
      </c>
      <c r="I36" s="77">
        <f t="shared" si="10"/>
        <v>9487.105</v>
      </c>
      <c r="J36" s="120">
        <v>286</v>
      </c>
      <c r="K36" s="121">
        <v>306</v>
      </c>
      <c r="L36" s="66">
        <v>252.118</v>
      </c>
      <c r="M36" s="16">
        <f t="shared" si="1"/>
        <v>82.39150326797386</v>
      </c>
      <c r="N36" s="66">
        <v>281.105</v>
      </c>
      <c r="O36" s="65">
        <v>9603</v>
      </c>
      <c r="P36" s="66">
        <v>9669</v>
      </c>
      <c r="Q36" s="66">
        <v>9669</v>
      </c>
      <c r="R36" s="16">
        <f t="shared" si="2"/>
        <v>100</v>
      </c>
      <c r="S36" s="66">
        <v>9206</v>
      </c>
      <c r="T36" s="65"/>
      <c r="U36" s="66"/>
      <c r="V36" s="66"/>
      <c r="W36" s="16" t="e">
        <f t="shared" si="3"/>
        <v>#DIV/0!</v>
      </c>
      <c r="X36" s="77"/>
    </row>
    <row r="37" spans="1:24" s="9" customFormat="1" ht="9.75" customHeight="1">
      <c r="A37" s="11" t="s">
        <v>19</v>
      </c>
      <c r="B37" s="12" t="s">
        <v>59</v>
      </c>
      <c r="C37" s="12"/>
      <c r="D37" s="11" t="s">
        <v>2</v>
      </c>
      <c r="E37" s="65">
        <f t="shared" si="9"/>
        <v>3447.9</v>
      </c>
      <c r="F37" s="66">
        <f t="shared" si="9"/>
        <v>3480.4959999999996</v>
      </c>
      <c r="G37" s="66">
        <f t="shared" si="9"/>
        <v>3462.7999999999997</v>
      </c>
      <c r="H37" s="16">
        <f t="shared" si="0"/>
        <v>99.49156671922623</v>
      </c>
      <c r="I37" s="77">
        <f t="shared" si="10"/>
        <v>3320.807</v>
      </c>
      <c r="J37" s="112">
        <v>87</v>
      </c>
      <c r="K37" s="113">
        <v>100.2</v>
      </c>
      <c r="L37" s="66">
        <v>82.504</v>
      </c>
      <c r="M37" s="16">
        <f t="shared" si="1"/>
        <v>82.33932135728543</v>
      </c>
      <c r="N37" s="66">
        <v>96.5</v>
      </c>
      <c r="O37" s="65">
        <v>3360.9</v>
      </c>
      <c r="P37" s="66">
        <v>3380.296</v>
      </c>
      <c r="Q37" s="66">
        <v>3380.296</v>
      </c>
      <c r="R37" s="16">
        <f t="shared" si="2"/>
        <v>100</v>
      </c>
      <c r="S37" s="66">
        <v>3224.307</v>
      </c>
      <c r="T37" s="65"/>
      <c r="U37" s="66"/>
      <c r="V37" s="66"/>
      <c r="W37" s="16" t="e">
        <f t="shared" si="3"/>
        <v>#DIV/0!</v>
      </c>
      <c r="X37" s="77"/>
    </row>
    <row r="38" spans="1:24" s="9" customFormat="1" ht="9.75" customHeight="1">
      <c r="A38" s="11" t="s">
        <v>20</v>
      </c>
      <c r="B38" s="12" t="s">
        <v>83</v>
      </c>
      <c r="C38" s="12"/>
      <c r="D38" s="11" t="s">
        <v>2</v>
      </c>
      <c r="E38" s="65">
        <f t="shared" si="9"/>
        <v>191.76</v>
      </c>
      <c r="F38" s="66">
        <f t="shared" si="9"/>
        <v>193.68</v>
      </c>
      <c r="G38" s="66">
        <f t="shared" si="9"/>
        <v>193.58</v>
      </c>
      <c r="H38" s="16">
        <f t="shared" si="0"/>
        <v>99.94836844279223</v>
      </c>
      <c r="I38" s="77">
        <f t="shared" si="10"/>
        <v>184.07299999999998</v>
      </c>
      <c r="J38" s="112"/>
      <c r="K38" s="113">
        <v>1</v>
      </c>
      <c r="L38" s="66">
        <v>0.9</v>
      </c>
      <c r="M38" s="16">
        <f t="shared" si="1"/>
        <v>90</v>
      </c>
      <c r="N38" s="66">
        <v>0.253</v>
      </c>
      <c r="O38" s="65">
        <v>191.76</v>
      </c>
      <c r="P38" s="66">
        <v>192.68</v>
      </c>
      <c r="Q38" s="66">
        <v>192.68</v>
      </c>
      <c r="R38" s="16">
        <f t="shared" si="2"/>
        <v>100</v>
      </c>
      <c r="S38" s="66">
        <v>183.82</v>
      </c>
      <c r="T38" s="65"/>
      <c r="U38" s="66"/>
      <c r="V38" s="66"/>
      <c r="W38" s="16" t="e">
        <f t="shared" si="3"/>
        <v>#DIV/0!</v>
      </c>
      <c r="X38" s="77"/>
    </row>
    <row r="39" spans="1:24" s="9" customFormat="1" ht="9.75" customHeight="1">
      <c r="A39" s="11" t="s">
        <v>21</v>
      </c>
      <c r="B39" s="12" t="s">
        <v>60</v>
      </c>
      <c r="C39" s="12"/>
      <c r="D39" s="11" t="s">
        <v>2</v>
      </c>
      <c r="E39" s="65">
        <f t="shared" si="9"/>
        <v>0</v>
      </c>
      <c r="F39" s="66">
        <f t="shared" si="9"/>
        <v>0</v>
      </c>
      <c r="G39" s="66">
        <f t="shared" si="9"/>
        <v>0</v>
      </c>
      <c r="H39" s="16" t="e">
        <f t="shared" si="0"/>
        <v>#DIV/0!</v>
      </c>
      <c r="I39" s="77">
        <f t="shared" si="10"/>
        <v>0</v>
      </c>
      <c r="J39" s="112"/>
      <c r="K39" s="113"/>
      <c r="L39" s="66"/>
      <c r="M39" s="16" t="e">
        <f t="shared" si="1"/>
        <v>#DIV/0!</v>
      </c>
      <c r="N39" s="66"/>
      <c r="O39" s="65"/>
      <c r="P39" s="66"/>
      <c r="Q39" s="66"/>
      <c r="R39" s="16" t="e">
        <f t="shared" si="2"/>
        <v>#DIV/0!</v>
      </c>
      <c r="S39" s="66"/>
      <c r="T39" s="65"/>
      <c r="U39" s="66"/>
      <c r="V39" s="66"/>
      <c r="W39" s="16" t="e">
        <f t="shared" si="3"/>
        <v>#DIV/0!</v>
      </c>
      <c r="X39" s="77"/>
    </row>
    <row r="40" spans="1:24" s="9" customFormat="1" ht="9.75" customHeight="1">
      <c r="A40" s="15" t="s">
        <v>22</v>
      </c>
      <c r="B40" s="26" t="s">
        <v>61</v>
      </c>
      <c r="C40" s="26"/>
      <c r="D40" s="15" t="s">
        <v>2</v>
      </c>
      <c r="E40" s="71">
        <f>SUM(E41:E42)</f>
        <v>152</v>
      </c>
      <c r="F40" s="72">
        <f>SUM(F41:F42)</f>
        <v>119.576</v>
      </c>
      <c r="G40" s="72">
        <f>SUM(G41:G42)</f>
        <v>114.03699999999999</v>
      </c>
      <c r="H40" s="8">
        <f t="shared" si="0"/>
        <v>95.36779955843981</v>
      </c>
      <c r="I40" s="80">
        <f>SUM(I41:I42)</f>
        <v>147.481</v>
      </c>
      <c r="J40" s="114">
        <f>SUM(J41:J42)</f>
        <v>117</v>
      </c>
      <c r="K40" s="115">
        <f>SUM(K41:K42)</f>
        <v>78</v>
      </c>
      <c r="L40" s="72">
        <f>SUM(L41:L42)</f>
        <v>72.461</v>
      </c>
      <c r="M40" s="8">
        <f t="shared" si="1"/>
        <v>92.89871794871794</v>
      </c>
      <c r="N40" s="72">
        <f>SUM(N41:N42)</f>
        <v>107.61099999999999</v>
      </c>
      <c r="O40" s="71">
        <f>SUM(O41:O42)</f>
        <v>35</v>
      </c>
      <c r="P40" s="72">
        <f>SUM(P41:P42)</f>
        <v>41.576</v>
      </c>
      <c r="Q40" s="72">
        <f>SUM(Q41:Q42)</f>
        <v>41.576</v>
      </c>
      <c r="R40" s="8">
        <f t="shared" si="2"/>
        <v>100</v>
      </c>
      <c r="S40" s="72">
        <f>SUM(S41:S42)</f>
        <v>39.87</v>
      </c>
      <c r="T40" s="71">
        <f>SUM(T41:T42)</f>
        <v>0</v>
      </c>
      <c r="U40" s="72">
        <f>SUM(U41:U42)</f>
        <v>0</v>
      </c>
      <c r="V40" s="72">
        <f>SUM(V41:V42)</f>
        <v>0</v>
      </c>
      <c r="W40" s="8" t="e">
        <f t="shared" si="3"/>
        <v>#DIV/0!</v>
      </c>
      <c r="X40" s="80">
        <f>SUM(X41:X42)</f>
        <v>0</v>
      </c>
    </row>
    <row r="41" spans="1:24" ht="9.75" customHeight="1">
      <c r="A41" s="23" t="s">
        <v>74</v>
      </c>
      <c r="B41" s="5" t="s">
        <v>34</v>
      </c>
      <c r="C41" s="5" t="s">
        <v>62</v>
      </c>
      <c r="D41" s="23" t="s">
        <v>2</v>
      </c>
      <c r="E41" s="87">
        <f aca="true" t="shared" si="11" ref="E41:G43">SUM(J41,O41)</f>
        <v>17</v>
      </c>
      <c r="F41" s="88">
        <f t="shared" si="11"/>
        <v>18</v>
      </c>
      <c r="G41" s="88">
        <f t="shared" si="11"/>
        <v>15.716</v>
      </c>
      <c r="H41" s="3">
        <f t="shared" si="0"/>
        <v>87.3111111111111</v>
      </c>
      <c r="I41" s="93">
        <f>SUM(N41,S41)</f>
        <v>13.323</v>
      </c>
      <c r="J41" s="108">
        <v>17</v>
      </c>
      <c r="K41" s="109">
        <v>18</v>
      </c>
      <c r="L41" s="88">
        <v>15.716</v>
      </c>
      <c r="M41" s="3">
        <f t="shared" si="1"/>
        <v>87.3111111111111</v>
      </c>
      <c r="N41" s="88">
        <v>13.323</v>
      </c>
      <c r="O41" s="87"/>
      <c r="P41" s="88"/>
      <c r="Q41" s="88"/>
      <c r="R41" s="3" t="e">
        <f t="shared" si="2"/>
        <v>#DIV/0!</v>
      </c>
      <c r="S41" s="88"/>
      <c r="T41" s="87"/>
      <c r="U41" s="88"/>
      <c r="V41" s="88"/>
      <c r="W41" s="3" t="e">
        <f t="shared" si="3"/>
        <v>#DIV/0!</v>
      </c>
      <c r="X41" s="93"/>
    </row>
    <row r="42" spans="1:24" ht="9.75" customHeight="1">
      <c r="A42" s="24" t="s">
        <v>75</v>
      </c>
      <c r="B42" s="14"/>
      <c r="C42" s="14" t="s">
        <v>39</v>
      </c>
      <c r="D42" s="24" t="s">
        <v>2</v>
      </c>
      <c r="E42" s="89">
        <f t="shared" si="11"/>
        <v>135</v>
      </c>
      <c r="F42" s="90">
        <f t="shared" si="11"/>
        <v>101.576</v>
      </c>
      <c r="G42" s="90">
        <f t="shared" si="11"/>
        <v>98.321</v>
      </c>
      <c r="H42" s="7">
        <f t="shared" si="0"/>
        <v>96.79550287469482</v>
      </c>
      <c r="I42" s="94">
        <f>SUM(N42,S42)</f>
        <v>134.158</v>
      </c>
      <c r="J42" s="116">
        <v>100</v>
      </c>
      <c r="K42" s="117">
        <v>60</v>
      </c>
      <c r="L42" s="90">
        <v>56.745</v>
      </c>
      <c r="M42" s="7">
        <f t="shared" si="1"/>
        <v>94.575</v>
      </c>
      <c r="N42" s="90">
        <v>94.288</v>
      </c>
      <c r="O42" s="89">
        <v>35</v>
      </c>
      <c r="P42" s="90">
        <v>41.576</v>
      </c>
      <c r="Q42" s="90">
        <v>41.576</v>
      </c>
      <c r="R42" s="7">
        <f t="shared" si="2"/>
        <v>100</v>
      </c>
      <c r="S42" s="90">
        <v>39.87</v>
      </c>
      <c r="T42" s="89"/>
      <c r="U42" s="90"/>
      <c r="V42" s="90"/>
      <c r="W42" s="7" t="e">
        <f t="shared" si="3"/>
        <v>#DIV/0!</v>
      </c>
      <c r="X42" s="94"/>
    </row>
    <row r="43" spans="1:24" s="9" customFormat="1" ht="9.75" customHeight="1">
      <c r="A43" s="11" t="s">
        <v>23</v>
      </c>
      <c r="B43" s="12" t="s">
        <v>63</v>
      </c>
      <c r="C43" s="12"/>
      <c r="D43" s="11" t="s">
        <v>2</v>
      </c>
      <c r="E43" s="65">
        <f t="shared" si="11"/>
        <v>170</v>
      </c>
      <c r="F43" s="66">
        <f t="shared" si="11"/>
        <v>170</v>
      </c>
      <c r="G43" s="66">
        <f t="shared" si="11"/>
        <v>145.114</v>
      </c>
      <c r="H43" s="16">
        <f t="shared" si="0"/>
        <v>85.36117647058823</v>
      </c>
      <c r="I43" s="77">
        <f>SUM(N43,S43)</f>
        <v>203.295</v>
      </c>
      <c r="J43" s="112">
        <v>170</v>
      </c>
      <c r="K43" s="113">
        <v>170</v>
      </c>
      <c r="L43" s="66">
        <v>145.114</v>
      </c>
      <c r="M43" s="16">
        <f t="shared" si="1"/>
        <v>85.36117647058823</v>
      </c>
      <c r="N43" s="66">
        <v>203.295</v>
      </c>
      <c r="O43" s="65"/>
      <c r="P43" s="66"/>
      <c r="Q43" s="66"/>
      <c r="R43" s="16" t="e">
        <f t="shared" si="2"/>
        <v>#DIV/0!</v>
      </c>
      <c r="S43" s="66"/>
      <c r="T43" s="65"/>
      <c r="U43" s="66"/>
      <c r="V43" s="66"/>
      <c r="W43" s="16" t="e">
        <f t="shared" si="3"/>
        <v>#DIV/0!</v>
      </c>
      <c r="X43" s="77"/>
    </row>
    <row r="44" spans="1:24" s="9" customFormat="1" ht="9.75" customHeight="1">
      <c r="A44" s="11" t="s">
        <v>24</v>
      </c>
      <c r="B44" s="12" t="s">
        <v>28</v>
      </c>
      <c r="C44" s="12"/>
      <c r="D44" s="11" t="s">
        <v>2</v>
      </c>
      <c r="E44" s="65">
        <f>SUM(E6-E12)</f>
        <v>0</v>
      </c>
      <c r="F44" s="66">
        <f>SUM(F6-F12)</f>
        <v>-3.637978807091713E-12</v>
      </c>
      <c r="G44" s="66">
        <f>SUM(G6-G12)</f>
        <v>203.02999999999156</v>
      </c>
      <c r="H44" s="16">
        <f t="shared" si="0"/>
        <v>-5580846144683800</v>
      </c>
      <c r="I44" s="77">
        <f>SUM(I6-I12)</f>
        <v>144.02300000000105</v>
      </c>
      <c r="J44" s="106">
        <f>SUM(J6-J12)</f>
        <v>0</v>
      </c>
      <c r="K44" s="107">
        <f>SUM(K6-K12)</f>
        <v>0</v>
      </c>
      <c r="L44" s="66">
        <f>SUM(L6-L12)</f>
        <v>203.03000000000065</v>
      </c>
      <c r="M44" s="16" t="e">
        <f t="shared" si="1"/>
        <v>#DIV/0!</v>
      </c>
      <c r="N44" s="66">
        <f>SUM(N6-N12)</f>
        <v>144.02300000000014</v>
      </c>
      <c r="O44" s="65">
        <f>SUM(O6-O12)</f>
        <v>0</v>
      </c>
      <c r="P44" s="66">
        <f>SUM(P6-P12)</f>
        <v>0</v>
      </c>
      <c r="Q44" s="66">
        <f>SUM(Q6-Q12)</f>
        <v>0</v>
      </c>
      <c r="R44" s="16" t="e">
        <f t="shared" si="2"/>
        <v>#DIV/0!</v>
      </c>
      <c r="S44" s="66">
        <f>SUM(S6-S12)</f>
        <v>0</v>
      </c>
      <c r="T44" s="65">
        <f>SUM(T6-T12)</f>
        <v>0</v>
      </c>
      <c r="U44" s="66">
        <f>SUM(U6-U12)</f>
        <v>0</v>
      </c>
      <c r="V44" s="66">
        <f>SUM(V6-V12)</f>
        <v>0</v>
      </c>
      <c r="W44" s="16" t="e">
        <f t="shared" si="3"/>
        <v>#DIV/0!</v>
      </c>
      <c r="X44" s="77">
        <f>SUM(X6-X12)</f>
        <v>0</v>
      </c>
    </row>
    <row r="45" spans="1:24" s="31" customFormat="1" ht="9.75" customHeight="1">
      <c r="A45" s="27" t="s">
        <v>25</v>
      </c>
      <c r="B45" s="28" t="s">
        <v>29</v>
      </c>
      <c r="C45" s="28"/>
      <c r="D45" s="27" t="s">
        <v>30</v>
      </c>
      <c r="E45" s="29">
        <v>19621</v>
      </c>
      <c r="F45" s="30">
        <v>19939.313</v>
      </c>
      <c r="G45" s="30">
        <v>19831.606</v>
      </c>
      <c r="H45" s="30">
        <f t="shared" si="0"/>
        <v>99.45982592278882</v>
      </c>
      <c r="I45" s="30">
        <v>19283</v>
      </c>
      <c r="J45" s="9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6"/>
    </row>
    <row r="46" spans="1:24" s="31" customFormat="1" ht="9.75" customHeight="1">
      <c r="A46" s="32" t="s">
        <v>26</v>
      </c>
      <c r="B46" s="33" t="s">
        <v>77</v>
      </c>
      <c r="C46" s="33"/>
      <c r="D46" s="32" t="s">
        <v>31</v>
      </c>
      <c r="E46" s="34">
        <v>42</v>
      </c>
      <c r="F46" s="35">
        <v>41.689</v>
      </c>
      <c r="G46" s="35">
        <v>41.689</v>
      </c>
      <c r="H46" s="35">
        <f t="shared" si="0"/>
        <v>100</v>
      </c>
      <c r="I46" s="35">
        <v>41</v>
      </c>
      <c r="J46" s="96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6"/>
    </row>
    <row r="47" spans="1:24" s="31" customFormat="1" ht="9.75" customHeight="1">
      <c r="A47" s="36" t="s">
        <v>27</v>
      </c>
      <c r="B47" s="37" t="s">
        <v>32</v>
      </c>
      <c r="C47" s="37"/>
      <c r="D47" s="36" t="s">
        <v>31</v>
      </c>
      <c r="E47" s="38">
        <v>45</v>
      </c>
      <c r="F47" s="39">
        <v>45</v>
      </c>
      <c r="G47" s="39">
        <v>45</v>
      </c>
      <c r="H47" s="39">
        <f t="shared" si="0"/>
        <v>100</v>
      </c>
      <c r="I47" s="39">
        <v>43</v>
      </c>
      <c r="J47" s="9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8"/>
    </row>
  </sheetData>
  <mergeCells count="20">
    <mergeCell ref="A1:X1"/>
    <mergeCell ref="T4:T5"/>
    <mergeCell ref="U4:W4"/>
    <mergeCell ref="X4:X5"/>
    <mergeCell ref="T3:X3"/>
    <mergeCell ref="O4:O5"/>
    <mergeCell ref="P4:R4"/>
    <mergeCell ref="S4:S5"/>
    <mergeCell ref="O3:S3"/>
    <mergeCell ref="J3:N3"/>
    <mergeCell ref="J4:J5"/>
    <mergeCell ref="K4:M4"/>
    <mergeCell ref="N4:N5"/>
    <mergeCell ref="A3:A5"/>
    <mergeCell ref="B3:C5"/>
    <mergeCell ref="D3:D5"/>
    <mergeCell ref="E4:E5"/>
    <mergeCell ref="E3:I3"/>
    <mergeCell ref="F4:H4"/>
    <mergeCell ref="I4:I5"/>
  </mergeCells>
  <printOptions horizontalCentered="1" verticalCentered="1"/>
  <pageMargins left="0.5905511811023623" right="0.5905511811023623" top="0.7874015748031497" bottom="0.7874015748031497" header="0.5118110236220472" footer="0.5118110236220472"/>
  <pageSetup firstPageNumber="87" useFirstPageNumber="1" horizontalDpi="300" verticalDpi="300" orientation="landscape" paperSize="9" r:id="rId1"/>
  <headerFooter alignWithMargins="0">
    <oddHeader>&amp;C&amp;"Times New Roman,Tučné"&amp;8&amp;UFinanční a hmotné ukazatele příspěvkových organizací zřízených městem Prostějovem pro rok 2006</oddHeader>
    <oddFooter>&amp;C&amp;8Stránka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111113111">
    <tabColor indexed="14"/>
  </sheetPr>
  <dimension ref="A1:X47"/>
  <sheetViews>
    <sheetView zoomScale="120" zoomScaleNormal="120" workbookViewId="0" topLeftCell="A1">
      <selection activeCell="A1" sqref="A1:X1"/>
    </sheetView>
  </sheetViews>
  <sheetFormatPr defaultColWidth="10" defaultRowHeight="8.25"/>
  <cols>
    <col min="1" max="1" width="5.5" style="2" customWidth="1"/>
    <col min="2" max="2" width="6.5" style="0" customWidth="1"/>
    <col min="3" max="3" width="29.25" style="0" bestFit="1" customWidth="1"/>
    <col min="4" max="4" width="8.5" style="0" customWidth="1"/>
    <col min="5" max="7" width="11" style="0" customWidth="1"/>
    <col min="8" max="8" width="8.75" style="0" customWidth="1"/>
    <col min="9" max="12" width="11" style="0" customWidth="1"/>
    <col min="13" max="13" width="8.75" style="0" customWidth="1"/>
    <col min="14" max="17" width="11" style="0" customWidth="1"/>
    <col min="18" max="18" width="8.75" style="0" customWidth="1"/>
    <col min="19" max="22" width="11" style="0" customWidth="1"/>
    <col min="23" max="23" width="8.75" style="0" customWidth="1"/>
    <col min="24" max="24" width="11" style="0" customWidth="1"/>
    <col min="25" max="16384" width="6.5" style="0" customWidth="1"/>
  </cols>
  <sheetData>
    <row r="1" spans="1:24" s="49" customFormat="1" ht="15.75">
      <c r="A1" s="198" t="s">
        <v>114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3" spans="1:24" s="41" customFormat="1" ht="9.75" customHeight="1">
      <c r="A3" s="201" t="s">
        <v>94</v>
      </c>
      <c r="B3" s="204" t="s">
        <v>92</v>
      </c>
      <c r="C3" s="205"/>
      <c r="D3" s="201" t="s">
        <v>93</v>
      </c>
      <c r="E3" s="200" t="s">
        <v>79</v>
      </c>
      <c r="F3" s="200"/>
      <c r="G3" s="200"/>
      <c r="H3" s="200"/>
      <c r="I3" s="200"/>
      <c r="J3" s="200" t="s">
        <v>87</v>
      </c>
      <c r="K3" s="200"/>
      <c r="L3" s="200"/>
      <c r="M3" s="200"/>
      <c r="N3" s="200"/>
      <c r="O3" s="200" t="s">
        <v>88</v>
      </c>
      <c r="P3" s="200"/>
      <c r="Q3" s="200"/>
      <c r="R3" s="200"/>
      <c r="S3" s="200"/>
      <c r="T3" s="200" t="s">
        <v>86</v>
      </c>
      <c r="U3" s="200"/>
      <c r="V3" s="200"/>
      <c r="W3" s="200"/>
      <c r="X3" s="200"/>
    </row>
    <row r="4" spans="1:24" s="41" customFormat="1" ht="9.75" customHeight="1">
      <c r="A4" s="202"/>
      <c r="B4" s="206"/>
      <c r="C4" s="206"/>
      <c r="D4" s="202"/>
      <c r="E4" s="199" t="s">
        <v>91</v>
      </c>
      <c r="F4" s="200" t="s">
        <v>107</v>
      </c>
      <c r="G4" s="200"/>
      <c r="H4" s="200"/>
      <c r="I4" s="199" t="s">
        <v>108</v>
      </c>
      <c r="J4" s="199" t="s">
        <v>91</v>
      </c>
      <c r="K4" s="200" t="s">
        <v>107</v>
      </c>
      <c r="L4" s="200"/>
      <c r="M4" s="200"/>
      <c r="N4" s="199" t="s">
        <v>108</v>
      </c>
      <c r="O4" s="199" t="s">
        <v>91</v>
      </c>
      <c r="P4" s="200" t="s">
        <v>107</v>
      </c>
      <c r="Q4" s="200"/>
      <c r="R4" s="200"/>
      <c r="S4" s="199" t="s">
        <v>108</v>
      </c>
      <c r="T4" s="199" t="s">
        <v>91</v>
      </c>
      <c r="U4" s="200" t="s">
        <v>107</v>
      </c>
      <c r="V4" s="200"/>
      <c r="W4" s="200"/>
      <c r="X4" s="199" t="s">
        <v>108</v>
      </c>
    </row>
    <row r="5" spans="1:24" s="41" customFormat="1" ht="9.75" customHeight="1">
      <c r="A5" s="203"/>
      <c r="B5" s="207"/>
      <c r="C5" s="207"/>
      <c r="D5" s="203"/>
      <c r="E5" s="200"/>
      <c r="F5" s="40" t="s">
        <v>80</v>
      </c>
      <c r="G5" s="40" t="s">
        <v>81</v>
      </c>
      <c r="H5" s="40" t="s">
        <v>82</v>
      </c>
      <c r="I5" s="200"/>
      <c r="J5" s="200"/>
      <c r="K5" s="40" t="s">
        <v>80</v>
      </c>
      <c r="L5" s="40" t="s">
        <v>81</v>
      </c>
      <c r="M5" s="40" t="s">
        <v>82</v>
      </c>
      <c r="N5" s="200"/>
      <c r="O5" s="200"/>
      <c r="P5" s="40" t="s">
        <v>80</v>
      </c>
      <c r="Q5" s="40" t="s">
        <v>81</v>
      </c>
      <c r="R5" s="40" t="s">
        <v>82</v>
      </c>
      <c r="S5" s="200"/>
      <c r="T5" s="200"/>
      <c r="U5" s="40" t="s">
        <v>80</v>
      </c>
      <c r="V5" s="40" t="s">
        <v>81</v>
      </c>
      <c r="W5" s="40" t="s">
        <v>82</v>
      </c>
      <c r="X5" s="200"/>
    </row>
    <row r="6" spans="1:24" s="19" customFormat="1" ht="9.75" customHeight="1">
      <c r="A6" s="11" t="s">
        <v>0</v>
      </c>
      <c r="B6" s="12" t="s">
        <v>1</v>
      </c>
      <c r="C6" s="12"/>
      <c r="D6" s="11" t="s">
        <v>2</v>
      </c>
      <c r="E6" s="65">
        <f>SUM(E7,E10)</f>
        <v>32263.72</v>
      </c>
      <c r="F6" s="66">
        <f>SUM(F7,F10)</f>
        <v>34432.240000000005</v>
      </c>
      <c r="G6" s="66">
        <f>SUM(G7,G10)</f>
        <v>34540.598</v>
      </c>
      <c r="H6" s="16">
        <f aca="true" t="shared" si="0" ref="H6:H47">G6/F6*100</f>
        <v>100.31469924698477</v>
      </c>
      <c r="I6" s="77">
        <f>SUM(I7,I10)</f>
        <v>31708.120000000003</v>
      </c>
      <c r="J6" s="106">
        <f>SUM(J7,J10)</f>
        <v>9785.560000000001</v>
      </c>
      <c r="K6" s="107">
        <f>SUM(K7,K10)</f>
        <v>11407.560000000001</v>
      </c>
      <c r="L6" s="66">
        <f>SUM(L7,L10)</f>
        <v>11515.918</v>
      </c>
      <c r="M6" s="16">
        <f aca="true" t="shared" si="1" ref="M6:M44">L6/K6*100</f>
        <v>100.94987885226989</v>
      </c>
      <c r="N6" s="66">
        <f>SUM(N7,N10)</f>
        <v>10318.172</v>
      </c>
      <c r="O6" s="65">
        <f>SUM(O7,O10)</f>
        <v>22478.16</v>
      </c>
      <c r="P6" s="66">
        <f>SUM(P7,P10)</f>
        <v>23024.68</v>
      </c>
      <c r="Q6" s="66">
        <f>SUM(Q7,Q10)</f>
        <v>23024.68</v>
      </c>
      <c r="R6" s="16">
        <f aca="true" t="shared" si="2" ref="R6:R44">Q6/P6*100</f>
        <v>100</v>
      </c>
      <c r="S6" s="66">
        <f>SUM(S7,S10)</f>
        <v>21389.948</v>
      </c>
      <c r="T6" s="65">
        <f>SUM(T7,T10)</f>
        <v>0</v>
      </c>
      <c r="U6" s="66">
        <f>SUM(U7,U10)</f>
        <v>0</v>
      </c>
      <c r="V6" s="66">
        <f>SUM(V7,V10)</f>
        <v>0</v>
      </c>
      <c r="W6" s="16" t="e">
        <f aca="true" t="shared" si="3" ref="W6:W44">V6/U6*100</f>
        <v>#DIV/0!</v>
      </c>
      <c r="X6" s="77">
        <f>SUM(X7,X10)</f>
        <v>0</v>
      </c>
    </row>
    <row r="7" spans="1:24" s="19" customFormat="1" ht="9.75" customHeight="1">
      <c r="A7" s="11" t="s">
        <v>3</v>
      </c>
      <c r="B7" s="12" t="s">
        <v>76</v>
      </c>
      <c r="C7" s="12"/>
      <c r="D7" s="11" t="s">
        <v>2</v>
      </c>
      <c r="E7" s="65">
        <f>SUM(E8,E9)</f>
        <v>3360</v>
      </c>
      <c r="F7" s="66">
        <f>SUM(F8,F9)</f>
        <v>3630</v>
      </c>
      <c r="G7" s="66">
        <f>SUM(G8,G9)</f>
        <v>3738.3579999999997</v>
      </c>
      <c r="H7" s="16">
        <f t="shared" si="0"/>
        <v>102.9850688705234</v>
      </c>
      <c r="I7" s="77">
        <f>SUM(I8,I9)</f>
        <v>3912.612</v>
      </c>
      <c r="J7" s="102">
        <f>SUM(J8,J9)</f>
        <v>3360</v>
      </c>
      <c r="K7" s="123">
        <f>SUM(K8,K9)</f>
        <v>3630</v>
      </c>
      <c r="L7" s="66">
        <f>SUM(L8,L9)</f>
        <v>3738.3579999999997</v>
      </c>
      <c r="M7" s="16">
        <f t="shared" si="1"/>
        <v>102.9850688705234</v>
      </c>
      <c r="N7" s="66">
        <f>SUM(N8,N9)</f>
        <v>3912.612</v>
      </c>
      <c r="O7" s="65">
        <f>SUM(O8,O9)</f>
        <v>0</v>
      </c>
      <c r="P7" s="66">
        <f>SUM(P8,P9)</f>
        <v>0</v>
      </c>
      <c r="Q7" s="66">
        <f>SUM(Q8,Q9)</f>
        <v>0</v>
      </c>
      <c r="R7" s="16" t="e">
        <f t="shared" si="2"/>
        <v>#DIV/0!</v>
      </c>
      <c r="S7" s="66">
        <f>SUM(S8,S9)</f>
        <v>0</v>
      </c>
      <c r="T7" s="65">
        <f>SUM(T8,T9)</f>
        <v>0</v>
      </c>
      <c r="U7" s="66">
        <f>SUM(U8,U9)</f>
        <v>0</v>
      </c>
      <c r="V7" s="66">
        <f>SUM(V8,V9)</f>
        <v>0</v>
      </c>
      <c r="W7" s="16" t="e">
        <f t="shared" si="3"/>
        <v>#DIV/0!</v>
      </c>
      <c r="X7" s="77">
        <f>SUM(X8,X9)</f>
        <v>0</v>
      </c>
    </row>
    <row r="8" spans="1:24" ht="9.75" customHeight="1">
      <c r="A8" s="21" t="s">
        <v>64</v>
      </c>
      <c r="B8" s="4" t="s">
        <v>5</v>
      </c>
      <c r="C8" s="4"/>
      <c r="D8" s="21" t="s">
        <v>2</v>
      </c>
      <c r="E8" s="83">
        <f aca="true" t="shared" si="4" ref="E8:G11">SUM(J8,O8)</f>
        <v>3330</v>
      </c>
      <c r="F8" s="84">
        <f t="shared" si="4"/>
        <v>3560</v>
      </c>
      <c r="G8" s="84">
        <f t="shared" si="4"/>
        <v>3619.68</v>
      </c>
      <c r="H8" s="10">
        <f t="shared" si="0"/>
        <v>101.67640449438203</v>
      </c>
      <c r="I8" s="91">
        <f>SUM(N8,S8)</f>
        <v>3552.907</v>
      </c>
      <c r="J8" s="122">
        <v>3330</v>
      </c>
      <c r="K8" s="124">
        <v>3560</v>
      </c>
      <c r="L8" s="84">
        <v>3619.68</v>
      </c>
      <c r="M8" s="10">
        <f t="shared" si="1"/>
        <v>101.67640449438203</v>
      </c>
      <c r="N8" s="84">
        <v>3552.907</v>
      </c>
      <c r="O8" s="83"/>
      <c r="P8" s="84"/>
      <c r="Q8" s="84"/>
      <c r="R8" s="10" t="e">
        <f t="shared" si="2"/>
        <v>#DIV/0!</v>
      </c>
      <c r="S8" s="84"/>
      <c r="T8" s="83"/>
      <c r="U8" s="84"/>
      <c r="V8" s="84"/>
      <c r="W8" s="10" t="e">
        <f t="shared" si="3"/>
        <v>#DIV/0!</v>
      </c>
      <c r="X8" s="91"/>
    </row>
    <row r="9" spans="1:24" ht="9.75" customHeight="1">
      <c r="A9" s="22" t="s">
        <v>65</v>
      </c>
      <c r="B9" s="13" t="s">
        <v>7</v>
      </c>
      <c r="C9" s="13"/>
      <c r="D9" s="22" t="s">
        <v>2</v>
      </c>
      <c r="E9" s="85">
        <f t="shared" si="4"/>
        <v>30</v>
      </c>
      <c r="F9" s="86">
        <f t="shared" si="4"/>
        <v>70</v>
      </c>
      <c r="G9" s="86">
        <f t="shared" si="4"/>
        <v>118.678</v>
      </c>
      <c r="H9" s="6">
        <f t="shared" si="0"/>
        <v>169.54</v>
      </c>
      <c r="I9" s="92">
        <f>SUM(N9,S9)</f>
        <v>359.705</v>
      </c>
      <c r="J9" s="108">
        <v>30</v>
      </c>
      <c r="K9" s="109">
        <v>70</v>
      </c>
      <c r="L9" s="86">
        <v>118.678</v>
      </c>
      <c r="M9" s="6">
        <f t="shared" si="1"/>
        <v>169.54</v>
      </c>
      <c r="N9" s="86">
        <v>359.705</v>
      </c>
      <c r="O9" s="85"/>
      <c r="P9" s="86"/>
      <c r="Q9" s="86"/>
      <c r="R9" s="6" t="e">
        <f t="shared" si="2"/>
        <v>#DIV/0!</v>
      </c>
      <c r="S9" s="86"/>
      <c r="T9" s="85"/>
      <c r="U9" s="86"/>
      <c r="V9" s="86"/>
      <c r="W9" s="6" t="e">
        <f t="shared" si="3"/>
        <v>#DIV/0!</v>
      </c>
      <c r="X9" s="92"/>
    </row>
    <row r="10" spans="1:24" s="9" customFormat="1" ht="9.75" customHeight="1">
      <c r="A10" s="11" t="s">
        <v>4</v>
      </c>
      <c r="B10" s="18" t="s">
        <v>9</v>
      </c>
      <c r="C10" s="17"/>
      <c r="D10" s="11" t="s">
        <v>2</v>
      </c>
      <c r="E10" s="65">
        <f t="shared" si="4"/>
        <v>28903.72</v>
      </c>
      <c r="F10" s="66">
        <f t="shared" si="4"/>
        <v>30802.24</v>
      </c>
      <c r="G10" s="66">
        <f t="shared" si="4"/>
        <v>30802.24</v>
      </c>
      <c r="H10" s="16">
        <f t="shared" si="0"/>
        <v>100</v>
      </c>
      <c r="I10" s="77">
        <f>SUM(N10,S10)</f>
        <v>27795.508</v>
      </c>
      <c r="J10" s="110">
        <v>6425.56</v>
      </c>
      <c r="K10" s="111">
        <v>7777.56</v>
      </c>
      <c r="L10" s="66">
        <v>7777.56</v>
      </c>
      <c r="M10" s="16">
        <f t="shared" si="1"/>
        <v>100</v>
      </c>
      <c r="N10" s="66">
        <v>6405.56</v>
      </c>
      <c r="O10" s="65">
        <v>22478.16</v>
      </c>
      <c r="P10" s="66">
        <v>23024.68</v>
      </c>
      <c r="Q10" s="66">
        <v>23024.68</v>
      </c>
      <c r="R10" s="16">
        <f t="shared" si="2"/>
        <v>100</v>
      </c>
      <c r="S10" s="66">
        <v>21389.948</v>
      </c>
      <c r="T10" s="65"/>
      <c r="U10" s="66"/>
      <c r="V10" s="66"/>
      <c r="W10" s="16" t="e">
        <f t="shared" si="3"/>
        <v>#DIV/0!</v>
      </c>
      <c r="X10" s="77"/>
    </row>
    <row r="11" spans="1:24" s="9" customFormat="1" ht="9.75" customHeight="1">
      <c r="A11" s="11" t="s">
        <v>6</v>
      </c>
      <c r="B11" s="18" t="s">
        <v>11</v>
      </c>
      <c r="C11" s="17"/>
      <c r="D11" s="11" t="s">
        <v>2</v>
      </c>
      <c r="E11" s="65">
        <f t="shared" si="4"/>
        <v>0</v>
      </c>
      <c r="F11" s="66">
        <f t="shared" si="4"/>
        <v>0</v>
      </c>
      <c r="G11" s="66">
        <f t="shared" si="4"/>
        <v>0</v>
      </c>
      <c r="H11" s="16" t="e">
        <f t="shared" si="0"/>
        <v>#DIV/0!</v>
      </c>
      <c r="I11" s="77">
        <f>SUM(N11,S11)</f>
        <v>0</v>
      </c>
      <c r="J11" s="112"/>
      <c r="K11" s="113"/>
      <c r="L11" s="66"/>
      <c r="M11" s="16" t="e">
        <f t="shared" si="1"/>
        <v>#DIV/0!</v>
      </c>
      <c r="N11" s="66"/>
      <c r="O11" s="65"/>
      <c r="P11" s="66"/>
      <c r="Q11" s="66"/>
      <c r="R11" s="16" t="e">
        <f t="shared" si="2"/>
        <v>#DIV/0!</v>
      </c>
      <c r="S11" s="66"/>
      <c r="T11" s="65"/>
      <c r="U11" s="66"/>
      <c r="V11" s="66"/>
      <c r="W11" s="16" t="e">
        <f t="shared" si="3"/>
        <v>#DIV/0!</v>
      </c>
      <c r="X11" s="77"/>
    </row>
    <row r="12" spans="1:24" s="9" customFormat="1" ht="9.75" customHeight="1">
      <c r="A12" s="11" t="s">
        <v>8</v>
      </c>
      <c r="B12" s="18" t="s">
        <v>13</v>
      </c>
      <c r="C12" s="17"/>
      <c r="D12" s="11" t="s">
        <v>2</v>
      </c>
      <c r="E12" s="65">
        <f>SUM(E13,E17,E23,E27,E31,E32,E36,E37,E38,E39,E40,E43)</f>
        <v>32263.72</v>
      </c>
      <c r="F12" s="66">
        <f>SUM(F13,F17,F23,F27,F31,F32,F36,F37,F38,F39,F40,F43)</f>
        <v>34432.24</v>
      </c>
      <c r="G12" s="66">
        <f>SUM(G13,G17,G23,G27,G31,G32,G36,G37,G38,G39,G40,G43)</f>
        <v>34350.270000000004</v>
      </c>
      <c r="H12" s="16">
        <f t="shared" si="0"/>
        <v>99.76193822998447</v>
      </c>
      <c r="I12" s="77">
        <f>SUM(I13,I17,I23,I27,I31,I32,I36,I37,I38,I39,I40,I43)</f>
        <v>31594.342</v>
      </c>
      <c r="J12" s="106">
        <f>SUM(J13,J17,J23,J27,J31,J32,J36,J37,J38,J39,J40,J43)</f>
        <v>9785.560000000001</v>
      </c>
      <c r="K12" s="107">
        <f>SUM(K13,K17,K23,K27,K31,K32,K36,K37,K38,K39,K40,K43)</f>
        <v>11407.560000000001</v>
      </c>
      <c r="L12" s="66">
        <f>SUM(L13,L17,L23,L27,L31,L32,L36,L37,L38,L39,L40,L43)</f>
        <v>11325.59</v>
      </c>
      <c r="M12" s="16">
        <f t="shared" si="1"/>
        <v>99.28144143006918</v>
      </c>
      <c r="N12" s="66">
        <f>SUM(N13,N17,N23,N27,N31,N32,N36,N37,N38,N39,N40,N43)</f>
        <v>10204.393999999998</v>
      </c>
      <c r="O12" s="65">
        <f>SUM(O13,O17,O23,O27,O31,O32,O36,O37,O38,O39,O40,O43)</f>
        <v>22478.16</v>
      </c>
      <c r="P12" s="66">
        <f>SUM(P13,P17,P23,P27,P31,P32,P36,P37,P38,P39,P40,P43)</f>
        <v>23024.68</v>
      </c>
      <c r="Q12" s="66">
        <f>SUM(Q13,Q17,Q23,Q27,Q31,Q32,Q36,Q37,Q38,Q39,Q40,Q43)</f>
        <v>23024.68</v>
      </c>
      <c r="R12" s="16">
        <f t="shared" si="2"/>
        <v>100</v>
      </c>
      <c r="S12" s="66">
        <f>SUM(S13,S17,S23,S27,S31,S32,S36,S37,S38,S39,S40,S43)</f>
        <v>21389.948</v>
      </c>
      <c r="T12" s="65">
        <f>SUM(T13,T17,T23,T27,T31,T32,T36,T37,T38,T39,T40,T43)</f>
        <v>0</v>
      </c>
      <c r="U12" s="66">
        <f>SUM(U13,U17,U23,U27,U31,U32,U36,U37,U38,U39,U40,U43)</f>
        <v>0</v>
      </c>
      <c r="V12" s="66">
        <f>SUM(V13,V17,V23,V27,V31,V32,V36,V37,V38,V39,V40,V43)</f>
        <v>0</v>
      </c>
      <c r="W12" s="16" t="e">
        <f t="shared" si="3"/>
        <v>#DIV/0!</v>
      </c>
      <c r="X12" s="77">
        <f>SUM(X13,X17,X23,X27,X31,X32,X36,X37,X38,X39,X40,X43)</f>
        <v>0</v>
      </c>
    </row>
    <row r="13" spans="1:24" s="9" customFormat="1" ht="9.75" customHeight="1">
      <c r="A13" s="15" t="s">
        <v>10</v>
      </c>
      <c r="B13" s="20" t="s">
        <v>33</v>
      </c>
      <c r="C13" s="25"/>
      <c r="D13" s="15" t="s">
        <v>2</v>
      </c>
      <c r="E13" s="71">
        <f>SUM(E14:E16)</f>
        <v>4586.860000000001</v>
      </c>
      <c r="F13" s="72">
        <f>SUM(F14:F16)</f>
        <v>5032.9800000000005</v>
      </c>
      <c r="G13" s="72">
        <f>SUM(G14:G16)</f>
        <v>5012.677</v>
      </c>
      <c r="H13" s="8">
        <f t="shared" si="0"/>
        <v>99.59660082098478</v>
      </c>
      <c r="I13" s="80">
        <f>SUM(I14:I16)</f>
        <v>4682.957</v>
      </c>
      <c r="J13" s="114">
        <f>SUM(J14:J16)</f>
        <v>3801.36</v>
      </c>
      <c r="K13" s="115">
        <f>SUM(K14:K16)</f>
        <v>4221.360000000001</v>
      </c>
      <c r="L13" s="72">
        <f>SUM(L14:L16)</f>
        <v>4199.766</v>
      </c>
      <c r="M13" s="8">
        <f t="shared" si="1"/>
        <v>99.48845869577575</v>
      </c>
      <c r="N13" s="72">
        <f>SUM(N14:N16)</f>
        <v>4208.917</v>
      </c>
      <c r="O13" s="71">
        <f>SUM(O14:O16)</f>
        <v>785.5</v>
      </c>
      <c r="P13" s="72">
        <f>SUM(P14:P16)</f>
        <v>811.62</v>
      </c>
      <c r="Q13" s="72">
        <f>SUM(Q14:Q16)</f>
        <v>812.911</v>
      </c>
      <c r="R13" s="8">
        <f t="shared" si="2"/>
        <v>100.15906458687563</v>
      </c>
      <c r="S13" s="72">
        <f>SUM(S14:S16)</f>
        <v>474.04</v>
      </c>
      <c r="T13" s="71">
        <f>SUM(T14:T16)</f>
        <v>0</v>
      </c>
      <c r="U13" s="72">
        <f>SUM(U14:U16)</f>
        <v>0</v>
      </c>
      <c r="V13" s="72">
        <f>SUM(V14:V16)</f>
        <v>0</v>
      </c>
      <c r="W13" s="8" t="e">
        <f t="shared" si="3"/>
        <v>#DIV/0!</v>
      </c>
      <c r="X13" s="80">
        <f>SUM(X14:X16)</f>
        <v>0</v>
      </c>
    </row>
    <row r="14" spans="1:24" ht="9.75" customHeight="1">
      <c r="A14" s="21" t="s">
        <v>66</v>
      </c>
      <c r="B14" s="4" t="s">
        <v>34</v>
      </c>
      <c r="C14" s="4" t="s">
        <v>35</v>
      </c>
      <c r="D14" s="21" t="s">
        <v>2</v>
      </c>
      <c r="E14" s="83">
        <f aca="true" t="shared" si="5" ref="E14:G16">SUM(J14,O14)</f>
        <v>52</v>
      </c>
      <c r="F14" s="84">
        <f t="shared" si="5"/>
        <v>252</v>
      </c>
      <c r="G14" s="84">
        <f t="shared" si="5"/>
        <v>240.756</v>
      </c>
      <c r="H14" s="10">
        <f t="shared" si="0"/>
        <v>95.53809523809524</v>
      </c>
      <c r="I14" s="91">
        <f>SUM(N14,S14)</f>
        <v>121.757</v>
      </c>
      <c r="J14" s="108">
        <v>52</v>
      </c>
      <c r="K14" s="109">
        <v>252</v>
      </c>
      <c r="L14" s="84">
        <v>240.756</v>
      </c>
      <c r="M14" s="10">
        <f t="shared" si="1"/>
        <v>95.53809523809524</v>
      </c>
      <c r="N14" s="84">
        <v>121.757</v>
      </c>
      <c r="O14" s="83"/>
      <c r="P14" s="84"/>
      <c r="Q14" s="84"/>
      <c r="R14" s="10" t="e">
        <f t="shared" si="2"/>
        <v>#DIV/0!</v>
      </c>
      <c r="S14" s="84"/>
      <c r="T14" s="83"/>
      <c r="U14" s="84"/>
      <c r="V14" s="84"/>
      <c r="W14" s="10" t="e">
        <f t="shared" si="3"/>
        <v>#DIV/0!</v>
      </c>
      <c r="X14" s="91"/>
    </row>
    <row r="15" spans="1:24" ht="9.75" customHeight="1">
      <c r="A15" s="23" t="s">
        <v>67</v>
      </c>
      <c r="B15" s="5"/>
      <c r="C15" s="5" t="s">
        <v>38</v>
      </c>
      <c r="D15" s="23" t="s">
        <v>2</v>
      </c>
      <c r="E15" s="87">
        <f t="shared" si="5"/>
        <v>152</v>
      </c>
      <c r="F15" s="88">
        <f t="shared" si="5"/>
        <v>202</v>
      </c>
      <c r="G15" s="88">
        <f t="shared" si="5"/>
        <v>200.905</v>
      </c>
      <c r="H15" s="3">
        <f t="shared" si="0"/>
        <v>99.45792079207921</v>
      </c>
      <c r="I15" s="93">
        <f>SUM(N15,S15)</f>
        <v>281.111</v>
      </c>
      <c r="J15" s="108">
        <v>152</v>
      </c>
      <c r="K15" s="109">
        <v>202</v>
      </c>
      <c r="L15" s="88">
        <v>200.905</v>
      </c>
      <c r="M15" s="3">
        <f t="shared" si="1"/>
        <v>99.45792079207921</v>
      </c>
      <c r="N15" s="88">
        <v>281.111</v>
      </c>
      <c r="O15" s="87"/>
      <c r="P15" s="88"/>
      <c r="Q15" s="88"/>
      <c r="R15" s="3" t="e">
        <f t="shared" si="2"/>
        <v>#DIV/0!</v>
      </c>
      <c r="S15" s="88"/>
      <c r="T15" s="87"/>
      <c r="U15" s="88"/>
      <c r="V15" s="88"/>
      <c r="W15" s="3" t="e">
        <f t="shared" si="3"/>
        <v>#DIV/0!</v>
      </c>
      <c r="X15" s="93"/>
    </row>
    <row r="16" spans="1:24" ht="9.75" customHeight="1">
      <c r="A16" s="24" t="s">
        <v>68</v>
      </c>
      <c r="B16" s="14"/>
      <c r="C16" s="14" t="s">
        <v>39</v>
      </c>
      <c r="D16" s="24" t="s">
        <v>2</v>
      </c>
      <c r="E16" s="89">
        <f t="shared" si="5"/>
        <v>4382.860000000001</v>
      </c>
      <c r="F16" s="90">
        <f t="shared" si="5"/>
        <v>4578.9800000000005</v>
      </c>
      <c r="G16" s="90">
        <f t="shared" si="5"/>
        <v>4571.016</v>
      </c>
      <c r="H16" s="7">
        <f t="shared" si="0"/>
        <v>99.8260748026853</v>
      </c>
      <c r="I16" s="94">
        <f>SUM(N16,S16)</f>
        <v>4280.089</v>
      </c>
      <c r="J16" s="116">
        <v>3597.36</v>
      </c>
      <c r="K16" s="117">
        <v>3767.36</v>
      </c>
      <c r="L16" s="90">
        <v>3758.105</v>
      </c>
      <c r="M16" s="7">
        <f t="shared" si="1"/>
        <v>99.7543372547354</v>
      </c>
      <c r="N16" s="90">
        <v>3806.049</v>
      </c>
      <c r="O16" s="89">
        <v>785.5</v>
      </c>
      <c r="P16" s="90">
        <v>811.62</v>
      </c>
      <c r="Q16" s="90">
        <v>812.911</v>
      </c>
      <c r="R16" s="7">
        <f t="shared" si="2"/>
        <v>100.15906458687563</v>
      </c>
      <c r="S16" s="90">
        <v>474.04</v>
      </c>
      <c r="T16" s="89"/>
      <c r="U16" s="90"/>
      <c r="V16" s="90"/>
      <c r="W16" s="7" t="e">
        <f t="shared" si="3"/>
        <v>#DIV/0!</v>
      </c>
      <c r="X16" s="94"/>
    </row>
    <row r="17" spans="1:24" s="9" customFormat="1" ht="9.75" customHeight="1">
      <c r="A17" s="15" t="s">
        <v>12</v>
      </c>
      <c r="B17" s="26" t="s">
        <v>49</v>
      </c>
      <c r="C17" s="26"/>
      <c r="D17" s="15" t="s">
        <v>2</v>
      </c>
      <c r="E17" s="71">
        <f>SUM(E18:E22)</f>
        <v>3115</v>
      </c>
      <c r="F17" s="72">
        <f>SUM(F18:F22)</f>
        <v>4217</v>
      </c>
      <c r="G17" s="72">
        <f>SUM(G18:G22)</f>
        <v>4207.863</v>
      </c>
      <c r="H17" s="8">
        <f t="shared" si="0"/>
        <v>99.7833293810766</v>
      </c>
      <c r="I17" s="80">
        <f>SUM(I18:I22)</f>
        <v>2893.012</v>
      </c>
      <c r="J17" s="114">
        <f>SUM(J18:J22)</f>
        <v>3115</v>
      </c>
      <c r="K17" s="115">
        <f>SUM(K18:K22)</f>
        <v>4217</v>
      </c>
      <c r="L17" s="72">
        <f>SUM(L18:L22)</f>
        <v>4207.863</v>
      </c>
      <c r="M17" s="8">
        <f t="shared" si="1"/>
        <v>99.7833293810766</v>
      </c>
      <c r="N17" s="72">
        <f>SUM(N18:N22)</f>
        <v>2893.012</v>
      </c>
      <c r="O17" s="71">
        <f>SUM(O18:O22)</f>
        <v>0</v>
      </c>
      <c r="P17" s="72">
        <f>SUM(P18:P22)</f>
        <v>0</v>
      </c>
      <c r="Q17" s="72">
        <f>SUM(Q18:Q22)</f>
        <v>0</v>
      </c>
      <c r="R17" s="8" t="e">
        <f t="shared" si="2"/>
        <v>#DIV/0!</v>
      </c>
      <c r="S17" s="72">
        <f>SUM(S18:S22)</f>
        <v>0</v>
      </c>
      <c r="T17" s="71">
        <f>SUM(T18:T22)</f>
        <v>0</v>
      </c>
      <c r="U17" s="72">
        <f>SUM(U18:U22)</f>
        <v>0</v>
      </c>
      <c r="V17" s="72">
        <f>SUM(V18:V22)</f>
        <v>0</v>
      </c>
      <c r="W17" s="8" t="e">
        <f t="shared" si="3"/>
        <v>#DIV/0!</v>
      </c>
      <c r="X17" s="80">
        <f>SUM(X18:X22)</f>
        <v>0</v>
      </c>
    </row>
    <row r="18" spans="1:24" ht="9.75" customHeight="1">
      <c r="A18" s="23" t="s">
        <v>69</v>
      </c>
      <c r="B18" s="5" t="s">
        <v>34</v>
      </c>
      <c r="C18" s="5" t="s">
        <v>44</v>
      </c>
      <c r="D18" s="23" t="s">
        <v>2</v>
      </c>
      <c r="E18" s="87">
        <f aca="true" t="shared" si="6" ref="E18:G22">SUM(J18,O18)</f>
        <v>390</v>
      </c>
      <c r="F18" s="88">
        <f t="shared" si="6"/>
        <v>430</v>
      </c>
      <c r="G18" s="88">
        <f t="shared" si="6"/>
        <v>429.106</v>
      </c>
      <c r="H18" s="3">
        <f t="shared" si="0"/>
        <v>99.79209302325582</v>
      </c>
      <c r="I18" s="93">
        <f>SUM(N18,S18)</f>
        <v>381.284</v>
      </c>
      <c r="J18" s="108">
        <v>390</v>
      </c>
      <c r="K18" s="109">
        <v>430</v>
      </c>
      <c r="L18" s="88">
        <v>429.106</v>
      </c>
      <c r="M18" s="3">
        <f t="shared" si="1"/>
        <v>99.79209302325582</v>
      </c>
      <c r="N18" s="88">
        <v>381.284</v>
      </c>
      <c r="O18" s="87"/>
      <c r="P18" s="88"/>
      <c r="Q18" s="88"/>
      <c r="R18" s="3" t="e">
        <f t="shared" si="2"/>
        <v>#DIV/0!</v>
      </c>
      <c r="S18" s="88"/>
      <c r="T18" s="87"/>
      <c r="U18" s="88"/>
      <c r="V18" s="88"/>
      <c r="W18" s="3" t="e">
        <f t="shared" si="3"/>
        <v>#DIV/0!</v>
      </c>
      <c r="X18" s="93"/>
    </row>
    <row r="19" spans="1:24" ht="9.75" customHeight="1">
      <c r="A19" s="23" t="s">
        <v>70</v>
      </c>
      <c r="B19" s="5"/>
      <c r="C19" s="5" t="s">
        <v>45</v>
      </c>
      <c r="D19" s="23" t="s">
        <v>2</v>
      </c>
      <c r="E19" s="87">
        <f t="shared" si="6"/>
        <v>250</v>
      </c>
      <c r="F19" s="88">
        <f t="shared" si="6"/>
        <v>300</v>
      </c>
      <c r="G19" s="88">
        <f t="shared" si="6"/>
        <v>292.833</v>
      </c>
      <c r="H19" s="3">
        <f t="shared" si="0"/>
        <v>97.61100000000002</v>
      </c>
      <c r="I19" s="93">
        <f>SUM(N19,S19)</f>
        <v>231.516</v>
      </c>
      <c r="J19" s="108">
        <v>250</v>
      </c>
      <c r="K19" s="109">
        <v>300</v>
      </c>
      <c r="L19" s="88">
        <v>292.833</v>
      </c>
      <c r="M19" s="3">
        <f t="shared" si="1"/>
        <v>97.61100000000002</v>
      </c>
      <c r="N19" s="88">
        <v>231.516</v>
      </c>
      <c r="O19" s="87"/>
      <c r="P19" s="88"/>
      <c r="Q19" s="88"/>
      <c r="R19" s="3" t="e">
        <f t="shared" si="2"/>
        <v>#DIV/0!</v>
      </c>
      <c r="S19" s="88"/>
      <c r="T19" s="87"/>
      <c r="U19" s="88"/>
      <c r="V19" s="88"/>
      <c r="W19" s="3" t="e">
        <f t="shared" si="3"/>
        <v>#DIV/0!</v>
      </c>
      <c r="X19" s="93"/>
    </row>
    <row r="20" spans="1:24" ht="9.75" customHeight="1">
      <c r="A20" s="23" t="s">
        <v>71</v>
      </c>
      <c r="B20" s="5"/>
      <c r="C20" s="5" t="s">
        <v>46</v>
      </c>
      <c r="D20" s="23" t="s">
        <v>2</v>
      </c>
      <c r="E20" s="87">
        <f t="shared" si="6"/>
        <v>75</v>
      </c>
      <c r="F20" s="88">
        <f t="shared" si="6"/>
        <v>91</v>
      </c>
      <c r="G20" s="88">
        <f t="shared" si="6"/>
        <v>90.19</v>
      </c>
      <c r="H20" s="3">
        <f t="shared" si="0"/>
        <v>99.1098901098901</v>
      </c>
      <c r="I20" s="93">
        <f>SUM(N20,S20)</f>
        <v>51.676</v>
      </c>
      <c r="J20" s="108">
        <v>75</v>
      </c>
      <c r="K20" s="109">
        <v>91</v>
      </c>
      <c r="L20" s="88">
        <v>90.19</v>
      </c>
      <c r="M20" s="3">
        <f t="shared" si="1"/>
        <v>99.1098901098901</v>
      </c>
      <c r="N20" s="88">
        <v>51.676</v>
      </c>
      <c r="O20" s="87"/>
      <c r="P20" s="88"/>
      <c r="Q20" s="88"/>
      <c r="R20" s="3" t="e">
        <f t="shared" si="2"/>
        <v>#DIV/0!</v>
      </c>
      <c r="S20" s="88"/>
      <c r="T20" s="87"/>
      <c r="U20" s="88"/>
      <c r="V20" s="88"/>
      <c r="W20" s="3" t="e">
        <f t="shared" si="3"/>
        <v>#DIV/0!</v>
      </c>
      <c r="X20" s="93"/>
    </row>
    <row r="21" spans="1:24" ht="9.75" customHeight="1">
      <c r="A21" s="23" t="s">
        <v>72</v>
      </c>
      <c r="B21" s="5"/>
      <c r="C21" s="5" t="s">
        <v>47</v>
      </c>
      <c r="D21" s="23" t="s">
        <v>2</v>
      </c>
      <c r="E21" s="87">
        <f t="shared" si="6"/>
        <v>2400</v>
      </c>
      <c r="F21" s="88">
        <f t="shared" si="6"/>
        <v>3396</v>
      </c>
      <c r="G21" s="88">
        <f t="shared" si="6"/>
        <v>3395.734</v>
      </c>
      <c r="H21" s="3">
        <f t="shared" si="0"/>
        <v>99.99216725559481</v>
      </c>
      <c r="I21" s="93">
        <f>SUM(N21,S21)</f>
        <v>2228.536</v>
      </c>
      <c r="J21" s="108">
        <v>2400</v>
      </c>
      <c r="K21" s="109">
        <v>3396</v>
      </c>
      <c r="L21" s="88">
        <v>3395.734</v>
      </c>
      <c r="M21" s="3">
        <f t="shared" si="1"/>
        <v>99.99216725559481</v>
      </c>
      <c r="N21" s="88">
        <v>2228.536</v>
      </c>
      <c r="O21" s="87"/>
      <c r="P21" s="88"/>
      <c r="Q21" s="88"/>
      <c r="R21" s="3" t="e">
        <f t="shared" si="2"/>
        <v>#DIV/0!</v>
      </c>
      <c r="S21" s="88"/>
      <c r="T21" s="87"/>
      <c r="U21" s="88"/>
      <c r="V21" s="88"/>
      <c r="W21" s="3" t="e">
        <f t="shared" si="3"/>
        <v>#DIV/0!</v>
      </c>
      <c r="X21" s="93"/>
    </row>
    <row r="22" spans="1:24" ht="9.75" customHeight="1">
      <c r="A22" s="24" t="s">
        <v>73</v>
      </c>
      <c r="B22" s="14"/>
      <c r="C22" s="14" t="s">
        <v>39</v>
      </c>
      <c r="D22" s="24" t="s">
        <v>2</v>
      </c>
      <c r="E22" s="89">
        <f t="shared" si="6"/>
        <v>0</v>
      </c>
      <c r="F22" s="90">
        <f t="shared" si="6"/>
        <v>0</v>
      </c>
      <c r="G22" s="90">
        <f t="shared" si="6"/>
        <v>0</v>
      </c>
      <c r="H22" s="7" t="e">
        <f t="shared" si="0"/>
        <v>#DIV/0!</v>
      </c>
      <c r="I22" s="94">
        <f>SUM(N22,S22)</f>
        <v>0</v>
      </c>
      <c r="J22" s="118"/>
      <c r="K22" s="119"/>
      <c r="L22" s="90"/>
      <c r="M22" s="7" t="e">
        <f t="shared" si="1"/>
        <v>#DIV/0!</v>
      </c>
      <c r="N22" s="90"/>
      <c r="O22" s="89"/>
      <c r="P22" s="90"/>
      <c r="Q22" s="90"/>
      <c r="R22" s="7" t="e">
        <f t="shared" si="2"/>
        <v>#DIV/0!</v>
      </c>
      <c r="S22" s="90"/>
      <c r="T22" s="89"/>
      <c r="U22" s="90"/>
      <c r="V22" s="90"/>
      <c r="W22" s="7" t="e">
        <f t="shared" si="3"/>
        <v>#DIV/0!</v>
      </c>
      <c r="X22" s="94"/>
    </row>
    <row r="23" spans="1:24" s="9" customFormat="1" ht="9.75" customHeight="1">
      <c r="A23" s="15" t="s">
        <v>14</v>
      </c>
      <c r="B23" s="26" t="s">
        <v>50</v>
      </c>
      <c r="C23" s="26"/>
      <c r="D23" s="15" t="s">
        <v>2</v>
      </c>
      <c r="E23" s="71">
        <f>SUM(E24:E26)</f>
        <v>0</v>
      </c>
      <c r="F23" s="72">
        <f>SUM(F24:F26)</f>
        <v>0</v>
      </c>
      <c r="G23" s="72">
        <f>SUM(G24:G26)</f>
        <v>0</v>
      </c>
      <c r="H23" s="8" t="e">
        <f t="shared" si="0"/>
        <v>#DIV/0!</v>
      </c>
      <c r="I23" s="80">
        <f>SUM(I24:I26)</f>
        <v>0</v>
      </c>
      <c r="J23" s="114">
        <f>SUM(J24:J26)</f>
        <v>0</v>
      </c>
      <c r="K23" s="115">
        <f>SUM(K24:K26)</f>
        <v>0</v>
      </c>
      <c r="L23" s="72">
        <f>SUM(L24:L26)</f>
        <v>0</v>
      </c>
      <c r="M23" s="8" t="e">
        <f t="shared" si="1"/>
        <v>#DIV/0!</v>
      </c>
      <c r="N23" s="72">
        <f>SUM(N24:N26)</f>
        <v>0</v>
      </c>
      <c r="O23" s="71">
        <f>SUM(O24:O26)</f>
        <v>0</v>
      </c>
      <c r="P23" s="72">
        <f>SUM(P24:P26)</f>
        <v>0</v>
      </c>
      <c r="Q23" s="72">
        <f>SUM(Q24:Q26)</f>
        <v>0</v>
      </c>
      <c r="R23" s="8" t="e">
        <f t="shared" si="2"/>
        <v>#DIV/0!</v>
      </c>
      <c r="S23" s="72">
        <f>SUM(S24:S26)</f>
        <v>0</v>
      </c>
      <c r="T23" s="71">
        <f>SUM(T24:T26)</f>
        <v>0</v>
      </c>
      <c r="U23" s="72">
        <f>SUM(U24:U26)</f>
        <v>0</v>
      </c>
      <c r="V23" s="72">
        <f>SUM(V24:V26)</f>
        <v>0</v>
      </c>
      <c r="W23" s="8" t="e">
        <f t="shared" si="3"/>
        <v>#DIV/0!</v>
      </c>
      <c r="X23" s="80">
        <f>SUM(X24:X26)</f>
        <v>0</v>
      </c>
    </row>
    <row r="24" spans="1:24" ht="9.75" customHeight="1">
      <c r="A24" s="23" t="s">
        <v>36</v>
      </c>
      <c r="B24" s="5" t="s">
        <v>34</v>
      </c>
      <c r="C24" s="5" t="s">
        <v>78</v>
      </c>
      <c r="D24" s="23" t="s">
        <v>2</v>
      </c>
      <c r="E24" s="87">
        <f aca="true" t="shared" si="7" ref="E24:G26">SUM(J24,O24)</f>
        <v>0</v>
      </c>
      <c r="F24" s="88">
        <f t="shared" si="7"/>
        <v>0</v>
      </c>
      <c r="G24" s="88">
        <f t="shared" si="7"/>
        <v>0</v>
      </c>
      <c r="H24" s="3" t="e">
        <f t="shared" si="0"/>
        <v>#DIV/0!</v>
      </c>
      <c r="I24" s="93">
        <f>SUM(N24,S24)</f>
        <v>0</v>
      </c>
      <c r="J24" s="108"/>
      <c r="K24" s="109"/>
      <c r="L24" s="88"/>
      <c r="M24" s="3" t="e">
        <f t="shared" si="1"/>
        <v>#DIV/0!</v>
      </c>
      <c r="N24" s="88"/>
      <c r="O24" s="87"/>
      <c r="P24" s="88"/>
      <c r="Q24" s="88"/>
      <c r="R24" s="3" t="e">
        <f t="shared" si="2"/>
        <v>#DIV/0!</v>
      </c>
      <c r="S24" s="88"/>
      <c r="T24" s="87"/>
      <c r="U24" s="88"/>
      <c r="V24" s="88"/>
      <c r="W24" s="3" t="e">
        <f t="shared" si="3"/>
        <v>#DIV/0!</v>
      </c>
      <c r="X24" s="93"/>
    </row>
    <row r="25" spans="1:24" ht="9.75" customHeight="1">
      <c r="A25" s="23" t="s">
        <v>37</v>
      </c>
      <c r="B25" s="5"/>
      <c r="C25" s="5" t="s">
        <v>48</v>
      </c>
      <c r="D25" s="23" t="s">
        <v>2</v>
      </c>
      <c r="E25" s="87">
        <f t="shared" si="7"/>
        <v>0</v>
      </c>
      <c r="F25" s="88">
        <f t="shared" si="7"/>
        <v>0</v>
      </c>
      <c r="G25" s="88">
        <f t="shared" si="7"/>
        <v>0</v>
      </c>
      <c r="H25" s="3" t="e">
        <f t="shared" si="0"/>
        <v>#DIV/0!</v>
      </c>
      <c r="I25" s="93">
        <f>SUM(N25,S25)</f>
        <v>0</v>
      </c>
      <c r="J25" s="108"/>
      <c r="K25" s="109"/>
      <c r="L25" s="88"/>
      <c r="M25" s="3" t="e">
        <f t="shared" si="1"/>
        <v>#DIV/0!</v>
      </c>
      <c r="N25" s="88"/>
      <c r="O25" s="87"/>
      <c r="P25" s="88"/>
      <c r="Q25" s="88"/>
      <c r="R25" s="3" t="e">
        <f t="shared" si="2"/>
        <v>#DIV/0!</v>
      </c>
      <c r="S25" s="88"/>
      <c r="T25" s="87"/>
      <c r="U25" s="88"/>
      <c r="V25" s="88"/>
      <c r="W25" s="3" t="e">
        <f t="shared" si="3"/>
        <v>#DIV/0!</v>
      </c>
      <c r="X25" s="93"/>
    </row>
    <row r="26" spans="1:24" ht="9.75" customHeight="1">
      <c r="A26" s="24" t="s">
        <v>40</v>
      </c>
      <c r="B26" s="14"/>
      <c r="C26" s="14" t="s">
        <v>39</v>
      </c>
      <c r="D26" s="24" t="s">
        <v>2</v>
      </c>
      <c r="E26" s="89">
        <f t="shared" si="7"/>
        <v>0</v>
      </c>
      <c r="F26" s="90">
        <f t="shared" si="7"/>
        <v>0</v>
      </c>
      <c r="G26" s="90">
        <f t="shared" si="7"/>
        <v>0</v>
      </c>
      <c r="H26" s="7" t="e">
        <f t="shared" si="0"/>
        <v>#DIV/0!</v>
      </c>
      <c r="I26" s="94">
        <f>SUM(N26,S26)</f>
        <v>0</v>
      </c>
      <c r="J26" s="118"/>
      <c r="K26" s="119"/>
      <c r="L26" s="90"/>
      <c r="M26" s="7" t="e">
        <f t="shared" si="1"/>
        <v>#DIV/0!</v>
      </c>
      <c r="N26" s="90"/>
      <c r="O26" s="89"/>
      <c r="P26" s="90"/>
      <c r="Q26" s="90"/>
      <c r="R26" s="7" t="e">
        <f t="shared" si="2"/>
        <v>#DIV/0!</v>
      </c>
      <c r="S26" s="90"/>
      <c r="T26" s="89"/>
      <c r="U26" s="90"/>
      <c r="V26" s="90"/>
      <c r="W26" s="7" t="e">
        <f t="shared" si="3"/>
        <v>#DIV/0!</v>
      </c>
      <c r="X26" s="94"/>
    </row>
    <row r="27" spans="1:24" s="9" customFormat="1" ht="9.75" customHeight="1">
      <c r="A27" s="15" t="s">
        <v>15</v>
      </c>
      <c r="B27" s="26" t="s">
        <v>51</v>
      </c>
      <c r="C27" s="26"/>
      <c r="D27" s="15" t="s">
        <v>2</v>
      </c>
      <c r="E27" s="71">
        <f>SUM(E28:E30)</f>
        <v>985</v>
      </c>
      <c r="F27" s="72">
        <f>SUM(F28:F30)</f>
        <v>945</v>
      </c>
      <c r="G27" s="72">
        <f>SUM(G28:G30)</f>
        <v>936.0509999999999</v>
      </c>
      <c r="H27" s="8">
        <f t="shared" si="0"/>
        <v>99.05301587301587</v>
      </c>
      <c r="I27" s="80">
        <f>SUM(I28:I30)</f>
        <v>1074.587</v>
      </c>
      <c r="J27" s="114">
        <f>SUM(J28:J30)</f>
        <v>985</v>
      </c>
      <c r="K27" s="115">
        <f>SUM(K28:K30)</f>
        <v>945</v>
      </c>
      <c r="L27" s="72">
        <f>SUM(L28:L30)</f>
        <v>936.0509999999999</v>
      </c>
      <c r="M27" s="8">
        <f t="shared" si="1"/>
        <v>99.05301587301587</v>
      </c>
      <c r="N27" s="72">
        <f>SUM(N28:N30)</f>
        <v>1074.587</v>
      </c>
      <c r="O27" s="71">
        <f>SUM(O28:O30)</f>
        <v>0</v>
      </c>
      <c r="P27" s="72">
        <f>SUM(P28:P30)</f>
        <v>0</v>
      </c>
      <c r="Q27" s="72">
        <f>SUM(Q28:Q30)</f>
        <v>0</v>
      </c>
      <c r="R27" s="8" t="e">
        <f t="shared" si="2"/>
        <v>#DIV/0!</v>
      </c>
      <c r="S27" s="72">
        <f>SUM(S28:S30)</f>
        <v>0</v>
      </c>
      <c r="T27" s="71">
        <f>SUM(T28:T30)</f>
        <v>0</v>
      </c>
      <c r="U27" s="72">
        <f>SUM(U28:U30)</f>
        <v>0</v>
      </c>
      <c r="V27" s="72">
        <f>SUM(V28:V30)</f>
        <v>0</v>
      </c>
      <c r="W27" s="8" t="e">
        <f t="shared" si="3"/>
        <v>#DIV/0!</v>
      </c>
      <c r="X27" s="80">
        <f>SUM(X28:X30)</f>
        <v>0</v>
      </c>
    </row>
    <row r="28" spans="1:24" ht="9.75" customHeight="1">
      <c r="A28" s="23" t="s">
        <v>41</v>
      </c>
      <c r="B28" s="5" t="s">
        <v>34</v>
      </c>
      <c r="C28" s="5" t="s">
        <v>84</v>
      </c>
      <c r="D28" s="23" t="s">
        <v>2</v>
      </c>
      <c r="E28" s="87">
        <f aca="true" t="shared" si="8" ref="E28:G31">SUM(J28,O28)</f>
        <v>785</v>
      </c>
      <c r="F28" s="88">
        <f t="shared" si="8"/>
        <v>745</v>
      </c>
      <c r="G28" s="88">
        <f t="shared" si="8"/>
        <v>741.661</v>
      </c>
      <c r="H28" s="3">
        <f t="shared" si="0"/>
        <v>99.5518120805369</v>
      </c>
      <c r="I28" s="93">
        <f>SUM(N28,S28)</f>
        <v>885.513</v>
      </c>
      <c r="J28" s="108">
        <v>785</v>
      </c>
      <c r="K28" s="109">
        <v>745</v>
      </c>
      <c r="L28" s="88">
        <v>741.661</v>
      </c>
      <c r="M28" s="3">
        <f t="shared" si="1"/>
        <v>99.5518120805369</v>
      </c>
      <c r="N28" s="88">
        <v>885.513</v>
      </c>
      <c r="O28" s="87"/>
      <c r="P28" s="88"/>
      <c r="Q28" s="88"/>
      <c r="R28" s="3" t="e">
        <f t="shared" si="2"/>
        <v>#DIV/0!</v>
      </c>
      <c r="S28" s="88"/>
      <c r="T28" s="87"/>
      <c r="U28" s="88"/>
      <c r="V28" s="88"/>
      <c r="W28" s="3" t="e">
        <f t="shared" si="3"/>
        <v>#DIV/0!</v>
      </c>
      <c r="X28" s="93"/>
    </row>
    <row r="29" spans="1:24" ht="9.75" customHeight="1">
      <c r="A29" s="23" t="s">
        <v>42</v>
      </c>
      <c r="B29" s="5"/>
      <c r="C29" s="5" t="s">
        <v>85</v>
      </c>
      <c r="D29" s="23" t="s">
        <v>2</v>
      </c>
      <c r="E29" s="87">
        <f t="shared" si="8"/>
        <v>100</v>
      </c>
      <c r="F29" s="88">
        <f t="shared" si="8"/>
        <v>100</v>
      </c>
      <c r="G29" s="88">
        <f t="shared" si="8"/>
        <v>99.902</v>
      </c>
      <c r="H29" s="3">
        <f t="shared" si="0"/>
        <v>99.902</v>
      </c>
      <c r="I29" s="93">
        <f>SUM(N29,S29)</f>
        <v>86.095</v>
      </c>
      <c r="J29" s="108">
        <v>100</v>
      </c>
      <c r="K29" s="109">
        <v>100</v>
      </c>
      <c r="L29" s="88">
        <v>99.902</v>
      </c>
      <c r="M29" s="3">
        <f t="shared" si="1"/>
        <v>99.902</v>
      </c>
      <c r="N29" s="88">
        <v>86.095</v>
      </c>
      <c r="O29" s="87"/>
      <c r="P29" s="88"/>
      <c r="Q29" s="88"/>
      <c r="R29" s="3" t="e">
        <f t="shared" si="2"/>
        <v>#DIV/0!</v>
      </c>
      <c r="S29" s="88"/>
      <c r="T29" s="87"/>
      <c r="U29" s="88"/>
      <c r="V29" s="88"/>
      <c r="W29" s="3" t="e">
        <f t="shared" si="3"/>
        <v>#DIV/0!</v>
      </c>
      <c r="X29" s="93"/>
    </row>
    <row r="30" spans="1:24" ht="9.75" customHeight="1">
      <c r="A30" s="24" t="s">
        <v>43</v>
      </c>
      <c r="B30" s="14"/>
      <c r="C30" s="14" t="s">
        <v>55</v>
      </c>
      <c r="D30" s="24" t="s">
        <v>2</v>
      </c>
      <c r="E30" s="89">
        <f t="shared" si="8"/>
        <v>100</v>
      </c>
      <c r="F30" s="90">
        <f t="shared" si="8"/>
        <v>100</v>
      </c>
      <c r="G30" s="90">
        <f t="shared" si="8"/>
        <v>94.488</v>
      </c>
      <c r="H30" s="7">
        <f t="shared" si="0"/>
        <v>94.488</v>
      </c>
      <c r="I30" s="94">
        <f>SUM(N30,S30)</f>
        <v>102.979</v>
      </c>
      <c r="J30" s="118">
        <v>100</v>
      </c>
      <c r="K30" s="119">
        <v>100</v>
      </c>
      <c r="L30" s="90">
        <v>94.488</v>
      </c>
      <c r="M30" s="7">
        <f t="shared" si="1"/>
        <v>94.488</v>
      </c>
      <c r="N30" s="90">
        <v>102.979</v>
      </c>
      <c r="O30" s="89"/>
      <c r="P30" s="90"/>
      <c r="Q30" s="90"/>
      <c r="R30" s="7" t="e">
        <f t="shared" si="2"/>
        <v>#DIV/0!</v>
      </c>
      <c r="S30" s="90"/>
      <c r="T30" s="89"/>
      <c r="U30" s="90"/>
      <c r="V30" s="90"/>
      <c r="W30" s="7" t="e">
        <f t="shared" si="3"/>
        <v>#DIV/0!</v>
      </c>
      <c r="X30" s="94"/>
    </row>
    <row r="31" spans="1:24" s="9" customFormat="1" ht="9.75" customHeight="1">
      <c r="A31" s="11" t="s">
        <v>16</v>
      </c>
      <c r="B31" s="12" t="s">
        <v>56</v>
      </c>
      <c r="C31" s="12"/>
      <c r="D31" s="11" t="s">
        <v>2</v>
      </c>
      <c r="E31" s="65">
        <f t="shared" si="8"/>
        <v>50</v>
      </c>
      <c r="F31" s="66">
        <f t="shared" si="8"/>
        <v>40</v>
      </c>
      <c r="G31" s="66">
        <f t="shared" si="8"/>
        <v>34.767</v>
      </c>
      <c r="H31" s="16">
        <f t="shared" si="0"/>
        <v>86.9175</v>
      </c>
      <c r="I31" s="77">
        <f>SUM(N31,S31)</f>
        <v>38.423</v>
      </c>
      <c r="J31" s="112">
        <v>20</v>
      </c>
      <c r="K31" s="113">
        <v>20</v>
      </c>
      <c r="L31" s="66">
        <v>15.618</v>
      </c>
      <c r="M31" s="16">
        <f t="shared" si="1"/>
        <v>78.09</v>
      </c>
      <c r="N31" s="66">
        <v>16.255</v>
      </c>
      <c r="O31" s="65">
        <v>30</v>
      </c>
      <c r="P31" s="66">
        <v>20</v>
      </c>
      <c r="Q31" s="66">
        <v>19.149</v>
      </c>
      <c r="R31" s="16">
        <f t="shared" si="2"/>
        <v>95.745</v>
      </c>
      <c r="S31" s="66">
        <v>22.168</v>
      </c>
      <c r="T31" s="65"/>
      <c r="U31" s="66"/>
      <c r="V31" s="66"/>
      <c r="W31" s="16" t="e">
        <f t="shared" si="3"/>
        <v>#DIV/0!</v>
      </c>
      <c r="X31" s="77"/>
    </row>
    <row r="32" spans="1:24" s="9" customFormat="1" ht="9.75" customHeight="1">
      <c r="A32" s="15" t="s">
        <v>17</v>
      </c>
      <c r="B32" s="26" t="s">
        <v>57</v>
      </c>
      <c r="C32" s="26"/>
      <c r="D32" s="15" t="s">
        <v>2</v>
      </c>
      <c r="E32" s="71">
        <f>SUM(E33:E35)</f>
        <v>681.7</v>
      </c>
      <c r="F32" s="72">
        <f>SUM(F33:F35)</f>
        <v>778.7</v>
      </c>
      <c r="G32" s="72">
        <f>SUM(G33:G35)</f>
        <v>773.774</v>
      </c>
      <c r="H32" s="8">
        <f t="shared" si="0"/>
        <v>99.3674072171568</v>
      </c>
      <c r="I32" s="80">
        <f>SUM(I33:I35)</f>
        <v>689.146</v>
      </c>
      <c r="J32" s="114">
        <f>SUM(J33:J35)</f>
        <v>511.7</v>
      </c>
      <c r="K32" s="115">
        <f>SUM(K33:K35)</f>
        <v>611.7</v>
      </c>
      <c r="L32" s="125">
        <f>SUM(L33:L35)</f>
        <v>607.1419999999999</v>
      </c>
      <c r="M32" s="8">
        <f t="shared" si="1"/>
        <v>99.25486349517736</v>
      </c>
      <c r="N32" s="125">
        <f>SUM(N33:N35)</f>
        <v>532.051</v>
      </c>
      <c r="O32" s="71">
        <f>SUM(O33:O35)</f>
        <v>170</v>
      </c>
      <c r="P32" s="72">
        <f>SUM(P33:P35)</f>
        <v>167</v>
      </c>
      <c r="Q32" s="72">
        <f>SUM(Q33:Q35)</f>
        <v>166.632</v>
      </c>
      <c r="R32" s="8">
        <f t="shared" si="2"/>
        <v>99.77964071856287</v>
      </c>
      <c r="S32" s="72">
        <f>SUM(S33:S35)</f>
        <v>157.095</v>
      </c>
      <c r="T32" s="71">
        <f>SUM(T33:T35)</f>
        <v>0</v>
      </c>
      <c r="U32" s="72">
        <f>SUM(U33:U35)</f>
        <v>0</v>
      </c>
      <c r="V32" s="72">
        <f>SUM(V33:V35)</f>
        <v>0</v>
      </c>
      <c r="W32" s="8" t="e">
        <f t="shared" si="3"/>
        <v>#DIV/0!</v>
      </c>
      <c r="X32" s="80">
        <f>SUM(X33:X35)</f>
        <v>0</v>
      </c>
    </row>
    <row r="33" spans="1:24" ht="9.75" customHeight="1">
      <c r="A33" s="23" t="s">
        <v>52</v>
      </c>
      <c r="B33" s="5" t="s">
        <v>34</v>
      </c>
      <c r="C33" s="5" t="s">
        <v>78</v>
      </c>
      <c r="D33" s="23" t="s">
        <v>2</v>
      </c>
      <c r="E33" s="87">
        <f aca="true" t="shared" si="9" ref="E33:G39">SUM(J33,O33)</f>
        <v>44</v>
      </c>
      <c r="F33" s="88">
        <f t="shared" si="9"/>
        <v>98</v>
      </c>
      <c r="G33" s="88">
        <f t="shared" si="9"/>
        <v>97.76</v>
      </c>
      <c r="H33" s="3">
        <f t="shared" si="0"/>
        <v>99.75510204081634</v>
      </c>
      <c r="I33" s="93">
        <f aca="true" t="shared" si="10" ref="I33:I39">SUM(N33,S33)</f>
        <v>35.526</v>
      </c>
      <c r="J33" s="108">
        <v>44</v>
      </c>
      <c r="K33" s="109">
        <v>98</v>
      </c>
      <c r="L33" s="88">
        <v>97.76</v>
      </c>
      <c r="M33" s="3">
        <f t="shared" si="1"/>
        <v>99.75510204081634</v>
      </c>
      <c r="N33" s="88">
        <v>35.526</v>
      </c>
      <c r="O33" s="87"/>
      <c r="P33" s="88"/>
      <c r="Q33" s="88"/>
      <c r="R33" s="3" t="e">
        <f t="shared" si="2"/>
        <v>#DIV/0!</v>
      </c>
      <c r="S33" s="88"/>
      <c r="T33" s="87"/>
      <c r="U33" s="88"/>
      <c r="V33" s="88"/>
      <c r="W33" s="3" t="e">
        <f t="shared" si="3"/>
        <v>#DIV/0!</v>
      </c>
      <c r="X33" s="93"/>
    </row>
    <row r="34" spans="1:24" ht="9.75" customHeight="1">
      <c r="A34" s="23" t="s">
        <v>53</v>
      </c>
      <c r="B34" s="5"/>
      <c r="C34" s="5" t="s">
        <v>48</v>
      </c>
      <c r="D34" s="23" t="s">
        <v>2</v>
      </c>
      <c r="E34" s="87">
        <f t="shared" si="9"/>
        <v>4</v>
      </c>
      <c r="F34" s="88">
        <f t="shared" si="9"/>
        <v>4</v>
      </c>
      <c r="G34" s="88">
        <f t="shared" si="9"/>
        <v>3.97</v>
      </c>
      <c r="H34" s="3">
        <f t="shared" si="0"/>
        <v>99.25</v>
      </c>
      <c r="I34" s="93">
        <f t="shared" si="10"/>
        <v>3.965</v>
      </c>
      <c r="J34" s="108">
        <v>4</v>
      </c>
      <c r="K34" s="109">
        <v>4</v>
      </c>
      <c r="L34" s="88">
        <v>3.97</v>
      </c>
      <c r="M34" s="3">
        <f t="shared" si="1"/>
        <v>99.25</v>
      </c>
      <c r="N34" s="88">
        <v>3.965</v>
      </c>
      <c r="O34" s="87"/>
      <c r="P34" s="88"/>
      <c r="Q34" s="88"/>
      <c r="R34" s="3" t="e">
        <f t="shared" si="2"/>
        <v>#DIV/0!</v>
      </c>
      <c r="S34" s="88"/>
      <c r="T34" s="87"/>
      <c r="U34" s="88"/>
      <c r="V34" s="88"/>
      <c r="W34" s="3" t="e">
        <f t="shared" si="3"/>
        <v>#DIV/0!</v>
      </c>
      <c r="X34" s="93"/>
    </row>
    <row r="35" spans="1:24" ht="9.75" customHeight="1">
      <c r="A35" s="24" t="s">
        <v>54</v>
      </c>
      <c r="B35" s="14"/>
      <c r="C35" s="14" t="s">
        <v>39</v>
      </c>
      <c r="D35" s="24" t="s">
        <v>2</v>
      </c>
      <c r="E35" s="89">
        <f t="shared" si="9"/>
        <v>633.7</v>
      </c>
      <c r="F35" s="90">
        <f t="shared" si="9"/>
        <v>676.7</v>
      </c>
      <c r="G35" s="90">
        <f t="shared" si="9"/>
        <v>672.044</v>
      </c>
      <c r="H35" s="7">
        <f t="shared" si="0"/>
        <v>99.31195507610462</v>
      </c>
      <c r="I35" s="94">
        <f t="shared" si="10"/>
        <v>649.655</v>
      </c>
      <c r="J35" s="118">
        <v>463.7</v>
      </c>
      <c r="K35" s="119">
        <v>509.7</v>
      </c>
      <c r="L35" s="90">
        <v>505.412</v>
      </c>
      <c r="M35" s="7">
        <f t="shared" si="1"/>
        <v>99.15872081616637</v>
      </c>
      <c r="N35" s="90">
        <v>492.56</v>
      </c>
      <c r="O35" s="89">
        <v>170</v>
      </c>
      <c r="P35" s="90">
        <v>167</v>
      </c>
      <c r="Q35" s="90">
        <v>166.632</v>
      </c>
      <c r="R35" s="7">
        <f t="shared" si="2"/>
        <v>99.77964071856287</v>
      </c>
      <c r="S35" s="90">
        <v>157.095</v>
      </c>
      <c r="T35" s="89"/>
      <c r="U35" s="90"/>
      <c r="V35" s="90"/>
      <c r="W35" s="7" t="e">
        <f t="shared" si="3"/>
        <v>#DIV/0!</v>
      </c>
      <c r="X35" s="94"/>
    </row>
    <row r="36" spans="1:24" s="9" customFormat="1" ht="9.75" customHeight="1">
      <c r="A36" s="11" t="s">
        <v>18</v>
      </c>
      <c r="B36" s="12" t="s">
        <v>58</v>
      </c>
      <c r="C36" s="12"/>
      <c r="D36" s="11" t="s">
        <v>2</v>
      </c>
      <c r="E36" s="65">
        <f t="shared" si="9"/>
        <v>15949.5</v>
      </c>
      <c r="F36" s="66">
        <f t="shared" si="9"/>
        <v>16314.5</v>
      </c>
      <c r="G36" s="66">
        <f t="shared" si="9"/>
        <v>16300.76</v>
      </c>
      <c r="H36" s="16">
        <f t="shared" si="0"/>
        <v>99.91578044071225</v>
      </c>
      <c r="I36" s="77">
        <f t="shared" si="10"/>
        <v>15355.4</v>
      </c>
      <c r="J36" s="120">
        <v>312.5</v>
      </c>
      <c r="K36" s="121">
        <v>303.5</v>
      </c>
      <c r="L36" s="66">
        <v>289.76</v>
      </c>
      <c r="M36" s="16">
        <f t="shared" si="1"/>
        <v>95.47281713344316</v>
      </c>
      <c r="N36" s="66">
        <v>265.4</v>
      </c>
      <c r="O36" s="65">
        <v>15637</v>
      </c>
      <c r="P36" s="66">
        <v>16011</v>
      </c>
      <c r="Q36" s="66">
        <v>16011</v>
      </c>
      <c r="R36" s="16">
        <f t="shared" si="2"/>
        <v>100</v>
      </c>
      <c r="S36" s="66">
        <v>15090</v>
      </c>
      <c r="T36" s="65"/>
      <c r="U36" s="66"/>
      <c r="V36" s="66"/>
      <c r="W36" s="16" t="e">
        <f t="shared" si="3"/>
        <v>#DIV/0!</v>
      </c>
      <c r="X36" s="77"/>
    </row>
    <row r="37" spans="1:24" s="9" customFormat="1" ht="9.75" customHeight="1">
      <c r="A37" s="11" t="s">
        <v>19</v>
      </c>
      <c r="B37" s="12" t="s">
        <v>59</v>
      </c>
      <c r="C37" s="12"/>
      <c r="D37" s="11" t="s">
        <v>2</v>
      </c>
      <c r="E37" s="65">
        <f t="shared" si="9"/>
        <v>5558.66</v>
      </c>
      <c r="F37" s="66">
        <f t="shared" si="9"/>
        <v>5704</v>
      </c>
      <c r="G37" s="66">
        <f t="shared" si="9"/>
        <v>5703.674</v>
      </c>
      <c r="H37" s="16">
        <f t="shared" si="0"/>
        <v>99.99428471248247</v>
      </c>
      <c r="I37" s="77">
        <f t="shared" si="10"/>
        <v>5364.292</v>
      </c>
      <c r="J37" s="112">
        <v>85</v>
      </c>
      <c r="K37" s="113">
        <v>94</v>
      </c>
      <c r="L37" s="66">
        <v>93.731</v>
      </c>
      <c r="M37" s="16">
        <f t="shared" si="1"/>
        <v>99.71382978723403</v>
      </c>
      <c r="N37" s="66">
        <v>86.045</v>
      </c>
      <c r="O37" s="65">
        <v>5473.66</v>
      </c>
      <c r="P37" s="66">
        <v>5610</v>
      </c>
      <c r="Q37" s="66">
        <v>5609.943</v>
      </c>
      <c r="R37" s="16">
        <f t="shared" si="2"/>
        <v>99.99898395721925</v>
      </c>
      <c r="S37" s="66">
        <v>5278.247</v>
      </c>
      <c r="T37" s="65"/>
      <c r="U37" s="66"/>
      <c r="V37" s="66"/>
      <c r="W37" s="16" t="e">
        <f t="shared" si="3"/>
        <v>#DIV/0!</v>
      </c>
      <c r="X37" s="77"/>
    </row>
    <row r="38" spans="1:24" s="9" customFormat="1" ht="9.75" customHeight="1">
      <c r="A38" s="11" t="s">
        <v>20</v>
      </c>
      <c r="B38" s="12" t="s">
        <v>83</v>
      </c>
      <c r="C38" s="12"/>
      <c r="D38" s="11" t="s">
        <v>2</v>
      </c>
      <c r="E38" s="65">
        <f t="shared" si="9"/>
        <v>317</v>
      </c>
      <c r="F38" s="66">
        <f t="shared" si="9"/>
        <v>325.06</v>
      </c>
      <c r="G38" s="66">
        <f t="shared" si="9"/>
        <v>324.9</v>
      </c>
      <c r="H38" s="16">
        <f t="shared" si="0"/>
        <v>99.95077831784901</v>
      </c>
      <c r="I38" s="77">
        <f t="shared" si="10"/>
        <v>305.572</v>
      </c>
      <c r="J38" s="112">
        <v>5</v>
      </c>
      <c r="K38" s="113">
        <v>5</v>
      </c>
      <c r="L38" s="66">
        <v>4.84</v>
      </c>
      <c r="M38" s="16">
        <f t="shared" si="1"/>
        <v>96.8</v>
      </c>
      <c r="N38" s="66">
        <v>3.992</v>
      </c>
      <c r="O38" s="65">
        <v>312</v>
      </c>
      <c r="P38" s="66">
        <v>320.06</v>
      </c>
      <c r="Q38" s="66">
        <v>320.06</v>
      </c>
      <c r="R38" s="16">
        <f t="shared" si="2"/>
        <v>100</v>
      </c>
      <c r="S38" s="66">
        <v>301.58</v>
      </c>
      <c r="T38" s="65"/>
      <c r="U38" s="66"/>
      <c r="V38" s="66"/>
      <c r="W38" s="16" t="e">
        <f t="shared" si="3"/>
        <v>#DIV/0!</v>
      </c>
      <c r="X38" s="77"/>
    </row>
    <row r="39" spans="1:24" s="9" customFormat="1" ht="9.75" customHeight="1">
      <c r="A39" s="11" t="s">
        <v>21</v>
      </c>
      <c r="B39" s="12" t="s">
        <v>60</v>
      </c>
      <c r="C39" s="12"/>
      <c r="D39" s="11" t="s">
        <v>2</v>
      </c>
      <c r="E39" s="65">
        <f t="shared" si="9"/>
        <v>0</v>
      </c>
      <c r="F39" s="66">
        <f t="shared" si="9"/>
        <v>0</v>
      </c>
      <c r="G39" s="66">
        <f t="shared" si="9"/>
        <v>0</v>
      </c>
      <c r="H39" s="16" t="e">
        <f t="shared" si="0"/>
        <v>#DIV/0!</v>
      </c>
      <c r="I39" s="77">
        <f t="shared" si="10"/>
        <v>0</v>
      </c>
      <c r="J39" s="112"/>
      <c r="K39" s="113"/>
      <c r="L39" s="66"/>
      <c r="M39" s="16" t="e">
        <f t="shared" si="1"/>
        <v>#DIV/0!</v>
      </c>
      <c r="N39" s="66"/>
      <c r="O39" s="65"/>
      <c r="P39" s="66"/>
      <c r="Q39" s="66"/>
      <c r="R39" s="16" t="e">
        <f t="shared" si="2"/>
        <v>#DIV/0!</v>
      </c>
      <c r="S39" s="66"/>
      <c r="T39" s="65"/>
      <c r="U39" s="66"/>
      <c r="V39" s="66"/>
      <c r="W39" s="16" t="e">
        <f t="shared" si="3"/>
        <v>#DIV/0!</v>
      </c>
      <c r="X39" s="77"/>
    </row>
    <row r="40" spans="1:24" s="9" customFormat="1" ht="9.75" customHeight="1">
      <c r="A40" s="15" t="s">
        <v>22</v>
      </c>
      <c r="B40" s="26" t="s">
        <v>61</v>
      </c>
      <c r="C40" s="26"/>
      <c r="D40" s="15" t="s">
        <v>2</v>
      </c>
      <c r="E40" s="71">
        <f>SUM(E41:E42)</f>
        <v>190</v>
      </c>
      <c r="F40" s="72">
        <f>SUM(F41:F42)</f>
        <v>245</v>
      </c>
      <c r="G40" s="72">
        <f>SUM(G41:G42)</f>
        <v>242.906</v>
      </c>
      <c r="H40" s="8">
        <f t="shared" si="0"/>
        <v>99.14530612244899</v>
      </c>
      <c r="I40" s="80">
        <f>SUM(I41:I42)</f>
        <v>264.817</v>
      </c>
      <c r="J40" s="114">
        <f>SUM(J41:J42)</f>
        <v>120</v>
      </c>
      <c r="K40" s="115">
        <f>SUM(K41:K42)</f>
        <v>160</v>
      </c>
      <c r="L40" s="72">
        <f>SUM(L41:L42)</f>
        <v>157.921</v>
      </c>
      <c r="M40" s="8">
        <f t="shared" si="1"/>
        <v>98.700625</v>
      </c>
      <c r="N40" s="72">
        <f>SUM(N41:N42)</f>
        <v>197.99900000000002</v>
      </c>
      <c r="O40" s="71">
        <f>SUM(O41:O42)</f>
        <v>70</v>
      </c>
      <c r="P40" s="72">
        <f>SUM(P41:P42)</f>
        <v>85</v>
      </c>
      <c r="Q40" s="72">
        <f>SUM(Q41:Q42)</f>
        <v>84.985</v>
      </c>
      <c r="R40" s="8">
        <f t="shared" si="2"/>
        <v>99.98235294117647</v>
      </c>
      <c r="S40" s="72">
        <f>SUM(S41:S42)</f>
        <v>66.818</v>
      </c>
      <c r="T40" s="71">
        <f>SUM(T41:T42)</f>
        <v>0</v>
      </c>
      <c r="U40" s="72">
        <f>SUM(U41:U42)</f>
        <v>0</v>
      </c>
      <c r="V40" s="72">
        <f>SUM(V41:V42)</f>
        <v>0</v>
      </c>
      <c r="W40" s="8" t="e">
        <f t="shared" si="3"/>
        <v>#DIV/0!</v>
      </c>
      <c r="X40" s="80">
        <f>SUM(X41:X42)</f>
        <v>0</v>
      </c>
    </row>
    <row r="41" spans="1:24" ht="9.75" customHeight="1">
      <c r="A41" s="23" t="s">
        <v>74</v>
      </c>
      <c r="B41" s="5" t="s">
        <v>34</v>
      </c>
      <c r="C41" s="5" t="s">
        <v>62</v>
      </c>
      <c r="D41" s="23" t="s">
        <v>2</v>
      </c>
      <c r="E41" s="87">
        <f aca="true" t="shared" si="11" ref="E41:G43">SUM(J41,O41)</f>
        <v>45</v>
      </c>
      <c r="F41" s="88">
        <f t="shared" si="11"/>
        <v>45</v>
      </c>
      <c r="G41" s="88">
        <f t="shared" si="11"/>
        <v>44.51</v>
      </c>
      <c r="H41" s="3">
        <f t="shared" si="0"/>
        <v>98.91111111111111</v>
      </c>
      <c r="I41" s="93">
        <f>SUM(N41,S41)</f>
        <v>44.509</v>
      </c>
      <c r="J41" s="108">
        <v>45</v>
      </c>
      <c r="K41" s="109">
        <v>45</v>
      </c>
      <c r="L41" s="88">
        <v>44.51</v>
      </c>
      <c r="M41" s="3">
        <f t="shared" si="1"/>
        <v>98.91111111111111</v>
      </c>
      <c r="N41" s="88">
        <v>44.509</v>
      </c>
      <c r="O41" s="87"/>
      <c r="P41" s="88"/>
      <c r="Q41" s="88"/>
      <c r="R41" s="3" t="e">
        <f t="shared" si="2"/>
        <v>#DIV/0!</v>
      </c>
      <c r="S41" s="88"/>
      <c r="T41" s="87"/>
      <c r="U41" s="88"/>
      <c r="V41" s="88"/>
      <c r="W41" s="3" t="e">
        <f t="shared" si="3"/>
        <v>#DIV/0!</v>
      </c>
      <c r="X41" s="93"/>
    </row>
    <row r="42" spans="1:24" ht="9.75" customHeight="1">
      <c r="A42" s="24" t="s">
        <v>75</v>
      </c>
      <c r="B42" s="14"/>
      <c r="C42" s="14" t="s">
        <v>39</v>
      </c>
      <c r="D42" s="24" t="s">
        <v>2</v>
      </c>
      <c r="E42" s="89">
        <f t="shared" si="11"/>
        <v>145</v>
      </c>
      <c r="F42" s="90">
        <f t="shared" si="11"/>
        <v>200</v>
      </c>
      <c r="G42" s="90">
        <f t="shared" si="11"/>
        <v>198.39600000000002</v>
      </c>
      <c r="H42" s="7">
        <f t="shared" si="0"/>
        <v>99.19800000000001</v>
      </c>
      <c r="I42" s="94">
        <f>SUM(N42,S42)</f>
        <v>220.308</v>
      </c>
      <c r="J42" s="116">
        <v>75</v>
      </c>
      <c r="K42" s="117">
        <v>115</v>
      </c>
      <c r="L42" s="90">
        <v>113.411</v>
      </c>
      <c r="M42" s="7">
        <f t="shared" si="1"/>
        <v>98.61826086956522</v>
      </c>
      <c r="N42" s="90">
        <v>153.49</v>
      </c>
      <c r="O42" s="89">
        <v>70</v>
      </c>
      <c r="P42" s="90">
        <v>85</v>
      </c>
      <c r="Q42" s="90">
        <v>84.985</v>
      </c>
      <c r="R42" s="7">
        <f t="shared" si="2"/>
        <v>99.98235294117647</v>
      </c>
      <c r="S42" s="90">
        <v>66.818</v>
      </c>
      <c r="T42" s="89"/>
      <c r="U42" s="90"/>
      <c r="V42" s="90"/>
      <c r="W42" s="7" t="e">
        <f t="shared" si="3"/>
        <v>#DIV/0!</v>
      </c>
      <c r="X42" s="94"/>
    </row>
    <row r="43" spans="1:24" s="9" customFormat="1" ht="9.75" customHeight="1">
      <c r="A43" s="11" t="s">
        <v>23</v>
      </c>
      <c r="B43" s="12" t="s">
        <v>63</v>
      </c>
      <c r="C43" s="12"/>
      <c r="D43" s="11" t="s">
        <v>2</v>
      </c>
      <c r="E43" s="65">
        <f t="shared" si="11"/>
        <v>830</v>
      </c>
      <c r="F43" s="66">
        <f t="shared" si="11"/>
        <v>830</v>
      </c>
      <c r="G43" s="66">
        <f t="shared" si="11"/>
        <v>812.898</v>
      </c>
      <c r="H43" s="16">
        <f t="shared" si="0"/>
        <v>97.93951807228916</v>
      </c>
      <c r="I43" s="77">
        <f>SUM(N43,S43)</f>
        <v>926.136</v>
      </c>
      <c r="J43" s="112">
        <v>830</v>
      </c>
      <c r="K43" s="113">
        <v>830</v>
      </c>
      <c r="L43" s="66">
        <v>812.898</v>
      </c>
      <c r="M43" s="16">
        <f t="shared" si="1"/>
        <v>97.93951807228916</v>
      </c>
      <c r="N43" s="66">
        <v>926.136</v>
      </c>
      <c r="O43" s="65"/>
      <c r="P43" s="66"/>
      <c r="Q43" s="66"/>
      <c r="R43" s="16" t="e">
        <f t="shared" si="2"/>
        <v>#DIV/0!</v>
      </c>
      <c r="S43" s="66"/>
      <c r="T43" s="65"/>
      <c r="U43" s="66"/>
      <c r="V43" s="66"/>
      <c r="W43" s="16" t="e">
        <f t="shared" si="3"/>
        <v>#DIV/0!</v>
      </c>
      <c r="X43" s="77"/>
    </row>
    <row r="44" spans="1:24" s="9" customFormat="1" ht="9.75" customHeight="1">
      <c r="A44" s="11" t="s">
        <v>24</v>
      </c>
      <c r="B44" s="12" t="s">
        <v>28</v>
      </c>
      <c r="C44" s="12"/>
      <c r="D44" s="11" t="s">
        <v>2</v>
      </c>
      <c r="E44" s="65">
        <f>SUM(E6-E12)</f>
        <v>0</v>
      </c>
      <c r="F44" s="66">
        <f>SUM(F6-F12)</f>
        <v>7.275957614183426E-12</v>
      </c>
      <c r="G44" s="66">
        <f>SUM(G6-G12)</f>
        <v>190.32799999999406</v>
      </c>
      <c r="H44" s="16">
        <f t="shared" si="0"/>
        <v>2615848113641800</v>
      </c>
      <c r="I44" s="77">
        <f>SUM(I6-I12)</f>
        <v>113.77800000000207</v>
      </c>
      <c r="J44" s="106">
        <f>SUM(J6-J12)</f>
        <v>0</v>
      </c>
      <c r="K44" s="107">
        <f>SUM(K6-K12)</f>
        <v>0</v>
      </c>
      <c r="L44" s="66">
        <f>SUM(L6-L12)</f>
        <v>190.32799999999952</v>
      </c>
      <c r="M44" s="16" t="e">
        <f t="shared" si="1"/>
        <v>#DIV/0!</v>
      </c>
      <c r="N44" s="66">
        <f>SUM(N6-N12)</f>
        <v>113.77800000000207</v>
      </c>
      <c r="O44" s="65">
        <f>SUM(O6-O12)</f>
        <v>0</v>
      </c>
      <c r="P44" s="66">
        <f>SUM(P6-P12)</f>
        <v>0</v>
      </c>
      <c r="Q44" s="66">
        <f>SUM(Q6-Q12)</f>
        <v>0</v>
      </c>
      <c r="R44" s="16" t="e">
        <f t="shared" si="2"/>
        <v>#DIV/0!</v>
      </c>
      <c r="S44" s="66">
        <f>SUM(S6-S12)</f>
        <v>0</v>
      </c>
      <c r="T44" s="65">
        <f>SUM(T6-T12)</f>
        <v>0</v>
      </c>
      <c r="U44" s="66">
        <f>SUM(U6-U12)</f>
        <v>0</v>
      </c>
      <c r="V44" s="66">
        <f>SUM(V6-V12)</f>
        <v>0</v>
      </c>
      <c r="W44" s="16" t="e">
        <f t="shared" si="3"/>
        <v>#DIV/0!</v>
      </c>
      <c r="X44" s="77">
        <f>SUM(X6-X12)</f>
        <v>0</v>
      </c>
    </row>
    <row r="45" spans="1:24" s="31" customFormat="1" ht="9.75" customHeight="1">
      <c r="A45" s="27" t="s">
        <v>25</v>
      </c>
      <c r="B45" s="28" t="s">
        <v>29</v>
      </c>
      <c r="C45" s="28"/>
      <c r="D45" s="27" t="s">
        <v>30</v>
      </c>
      <c r="E45" s="29">
        <v>16500</v>
      </c>
      <c r="F45" s="30">
        <v>16500</v>
      </c>
      <c r="G45" s="30">
        <v>16859</v>
      </c>
      <c r="H45" s="30">
        <f t="shared" si="0"/>
        <v>102.17575757575759</v>
      </c>
      <c r="I45" s="30">
        <v>16302</v>
      </c>
      <c r="J45" s="9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6"/>
    </row>
    <row r="46" spans="1:24" s="31" customFormat="1" ht="9.75" customHeight="1">
      <c r="A46" s="32" t="s">
        <v>26</v>
      </c>
      <c r="B46" s="33" t="s">
        <v>77</v>
      </c>
      <c r="C46" s="33"/>
      <c r="D46" s="32" t="s">
        <v>31</v>
      </c>
      <c r="E46" s="34">
        <v>82.6</v>
      </c>
      <c r="F46" s="35">
        <v>79.64</v>
      </c>
      <c r="G46" s="35">
        <v>77.09</v>
      </c>
      <c r="H46" s="35">
        <f t="shared" si="0"/>
        <v>96.79809141135108</v>
      </c>
      <c r="I46" s="35">
        <v>77.79</v>
      </c>
      <c r="J46" s="96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6"/>
    </row>
    <row r="47" spans="1:24" s="31" customFormat="1" ht="9.75" customHeight="1">
      <c r="A47" s="36" t="s">
        <v>27</v>
      </c>
      <c r="B47" s="37" t="s">
        <v>32</v>
      </c>
      <c r="C47" s="37"/>
      <c r="D47" s="36" t="s">
        <v>31</v>
      </c>
      <c r="E47" s="38">
        <v>103</v>
      </c>
      <c r="F47" s="39">
        <v>99</v>
      </c>
      <c r="G47" s="39">
        <v>99</v>
      </c>
      <c r="H47" s="39">
        <f t="shared" si="0"/>
        <v>100</v>
      </c>
      <c r="I47" s="39">
        <v>91</v>
      </c>
      <c r="J47" s="9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8"/>
    </row>
  </sheetData>
  <mergeCells count="20">
    <mergeCell ref="J4:J5"/>
    <mergeCell ref="K4:M4"/>
    <mergeCell ref="N4:N5"/>
    <mergeCell ref="A3:A5"/>
    <mergeCell ref="B3:C5"/>
    <mergeCell ref="D3:D5"/>
    <mergeCell ref="E4:E5"/>
    <mergeCell ref="E3:I3"/>
    <mergeCell ref="F4:H4"/>
    <mergeCell ref="I4:I5"/>
    <mergeCell ref="A1:X1"/>
    <mergeCell ref="T4:T5"/>
    <mergeCell ref="U4:W4"/>
    <mergeCell ref="X4:X5"/>
    <mergeCell ref="T3:X3"/>
    <mergeCell ref="O4:O5"/>
    <mergeCell ref="P4:R4"/>
    <mergeCell ref="S4:S5"/>
    <mergeCell ref="O3:S3"/>
    <mergeCell ref="J3:N3"/>
  </mergeCells>
  <printOptions horizontalCentered="1" verticalCentered="1"/>
  <pageMargins left="0.5905511811023623" right="0.5905511811023623" top="0.7874015748031497" bottom="0.7874015748031497" header="0.5118110236220472" footer="0.5118110236220472"/>
  <pageSetup firstPageNumber="89" useFirstPageNumber="1" horizontalDpi="300" verticalDpi="300" orientation="landscape" paperSize="9" r:id="rId1"/>
  <headerFooter alignWithMargins="0">
    <oddHeader>&amp;C&amp;"Times New Roman,Tučné"&amp;8&amp;UFinanční a hmotné ukazatele příspěvkových organizací zřízených městem Prostějovem pro rok 2006</oddHeader>
    <oddFooter>&amp;C&amp;8Stránka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Neckar Milan</cp:lastModifiedBy>
  <cp:lastPrinted>2007-03-30T05:58:27Z</cp:lastPrinted>
  <dcterms:created xsi:type="dcterms:W3CDTF">1998-11-03T08:17:51Z</dcterms:created>
  <dcterms:modified xsi:type="dcterms:W3CDTF">2007-03-30T05:58:38Z</dcterms:modified>
  <cp:category/>
  <cp:version/>
  <cp:contentType/>
  <cp:contentStatus/>
</cp:coreProperties>
</file>