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ně M" sheetId="1" r:id="rId1"/>
    <sheet name="Daně Q" sheetId="2" r:id="rId2"/>
  </sheets>
  <definedNames/>
  <calcPr fullCalcOnLoad="1"/>
</workbook>
</file>

<file path=xl/sharedStrings.xml><?xml version="1.0" encoding="utf-8"?>
<sst xmlns="http://schemas.openxmlformats.org/spreadsheetml/2006/main" count="318" uniqueCount="42">
  <si>
    <t>Položka</t>
  </si>
  <si>
    <t>Název</t>
  </si>
  <si>
    <t xml:space="preserve">Rozpočet </t>
  </si>
  <si>
    <t>upravený</t>
  </si>
  <si>
    <t>Skut.</t>
  </si>
  <si>
    <t>1 Q</t>
  </si>
  <si>
    <t>2 Q</t>
  </si>
  <si>
    <t>3 Q</t>
  </si>
  <si>
    <t>4 Q</t>
  </si>
  <si>
    <t>Daň z příjmů FO ze záv. čin. a fun. pož.</t>
  </si>
  <si>
    <t>Daň z příjmů FO ze SVČ</t>
  </si>
  <si>
    <t>Daň z příjmů právnických osob</t>
  </si>
  <si>
    <t>Daň z příjmů právnických osob za obce</t>
  </si>
  <si>
    <t>Daň z nemovitostí</t>
  </si>
  <si>
    <t>Daně celkem</t>
  </si>
  <si>
    <t>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</si>
  <si>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</si>
  <si>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</si>
  <si>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</si>
  <si>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</si>
  <si>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</si>
  <si>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</si>
  <si>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</si>
  <si>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</si>
  <si>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</si>
  <si>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</si>
  <si>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</si>
  <si>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</si>
  <si>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Daň z příjmů FO z kap. výnosů (zvl. sazba)</t>
  </si>
  <si>
    <t>Daň z přidané hodnoty</t>
  </si>
  <si>
    <t>% = MĚS./SKUT.</t>
  </si>
  <si>
    <t>% =Q./SKUT.</t>
  </si>
  <si>
    <t>Inkaso daní v roce 2008 dle jednotlivých měsíců v tis. Kč</t>
  </si>
  <si>
    <t>Inkaso daní v roce 2008 dle jednotlivých čtvrtletí v tis. Kč</t>
  </si>
  <si>
    <t>Inkaso daní v roce 2009 dle jednotlivých měsíců v tis. Kč</t>
  </si>
  <si>
    <t>Inkaso daní v roce 2009 dle jednotlivých čtvrtletí v tis. Kč</t>
  </si>
  <si>
    <t>Inkaso daní v roce 2010 dle jednotlivých měsíců v tis. Kč</t>
  </si>
  <si>
    <t>Inkaso daní v roce 2010 dle jednotlivých čtvrtletí v tis. Kč</t>
  </si>
  <si>
    <t>Inkaso daní v roce 2011 dle jednotlivých měsíců v tis. Kč</t>
  </si>
  <si>
    <t>Inkaso daní v roce 2011 dle jednotlivých čtvrtletí v tis. Kč</t>
  </si>
  <si>
    <t>Inkaso daní v roce 2012 dle jednotlivých měsíců v tis. Kč</t>
  </si>
  <si>
    <t>Inkaso daní v roce 2012 dle jednotlivých čtvrtletí v tis. Kč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</si>
</sst>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#,##0.0"/>
    <numFmt numFmtId="167" formatCode="#,##0.0000"/>
    <numFmt numFmtId="168" formatCode=";;;"/>
  </numFmts>
  <fonts count="43">
    <font>
      <sz val="10"/>
      <name val="Times New Roman"/>
      <family val="1"/>
    </font>
    <font>
      <sz val="10"/>
      <name val="Arial CE"/>
      <family val="0"/>
    </font>
    <font>
      <b/>
      <u val="single"/>
      <sz val="7"/>
      <name val="Times New Roman"/>
      <family val="1"/>
    </font>
    <font>
      <u val="single"/>
      <sz val="7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164" fontId="5" fillId="0" borderId="0" xfId="0" applyNumberFormat="1" applyFont="1" applyAlignment="1">
      <alignment horizontal="right"/>
    </xf>
    <xf numFmtId="3" fontId="5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 applyProtection="1">
      <alignment horizontal="right"/>
      <protection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horizontal="right"/>
    </xf>
    <xf numFmtId="0" fontId="4" fillId="34" borderId="11" xfId="0" applyFont="1" applyFill="1" applyBorder="1" applyAlignment="1">
      <alignment/>
    </xf>
    <xf numFmtId="4" fontId="4" fillId="34" borderId="11" xfId="0" applyNumberFormat="1" applyFont="1" applyFill="1" applyBorder="1" applyAlignment="1">
      <alignment/>
    </xf>
    <xf numFmtId="4" fontId="4" fillId="34" borderId="11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3" fontId="4" fillId="34" borderId="1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/>
    </xf>
    <xf numFmtId="4" fontId="5" fillId="34" borderId="10" xfId="0" applyNumberFormat="1" applyFont="1" applyFill="1" applyBorder="1" applyAlignment="1">
      <alignment horizontal="right"/>
    </xf>
    <xf numFmtId="3" fontId="5" fillId="34" borderId="10" xfId="0" applyNumberFormat="1" applyFont="1" applyFill="1" applyBorder="1" applyAlignment="1">
      <alignment horizontal="right"/>
    </xf>
    <xf numFmtId="0" fontId="4" fillId="34" borderId="0" xfId="0" applyFont="1" applyFill="1" applyAlignment="1">
      <alignment/>
    </xf>
    <xf numFmtId="4" fontId="4" fillId="34" borderId="12" xfId="0" applyNumberFormat="1" applyFont="1" applyFill="1" applyBorder="1" applyAlignment="1">
      <alignment/>
    </xf>
    <xf numFmtId="4" fontId="4" fillId="34" borderId="12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8"/>
  <sheetViews>
    <sheetView tabSelected="1" zoomScalePageLayoutView="0" workbookViewId="0" topLeftCell="A1">
      <selection activeCell="A1" sqref="A1:P1"/>
    </sheetView>
  </sheetViews>
  <sheetFormatPr defaultColWidth="9.16015625" defaultRowHeight="12.75"/>
  <cols>
    <col min="1" max="1" width="9.16015625" style="3" customWidth="1"/>
    <col min="2" max="2" width="24.5" style="3" customWidth="1"/>
    <col min="3" max="16" width="6.66015625" style="3" customWidth="1"/>
    <col min="17" max="17" width="9.16015625" style="3" customWidth="1"/>
    <col min="18" max="23" width="9.16015625" style="11" customWidth="1"/>
    <col min="24" max="16384" width="9.16015625" style="3" customWidth="1"/>
  </cols>
  <sheetData>
    <row r="1" spans="1:23" s="1" customFormat="1" ht="10.5">
      <c r="A1" s="44" t="s">
        <v>32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R1" s="21"/>
      <c r="S1" s="21"/>
      <c r="T1" s="21"/>
      <c r="U1" s="21"/>
      <c r="V1" s="21"/>
      <c r="W1" s="21"/>
    </row>
    <row r="2" ht="10.5">
      <c r="A2" s="2"/>
    </row>
    <row r="3" spans="1:23" s="4" customFormat="1" ht="10.5">
      <c r="A3" s="27"/>
      <c r="B3" s="27"/>
      <c r="C3" s="28" t="s">
        <v>2</v>
      </c>
      <c r="D3" s="27" t="s">
        <v>4</v>
      </c>
      <c r="E3" s="27" t="s">
        <v>16</v>
      </c>
      <c r="F3" s="27" t="s">
        <v>17</v>
      </c>
      <c r="G3" s="27" t="s">
        <v>18</v>
      </c>
      <c r="H3" s="27" t="s">
        <v>19</v>
      </c>
      <c r="I3" s="27" t="s">
        <v>20</v>
      </c>
      <c r="J3" s="27" t="s">
        <v>21</v>
      </c>
      <c r="K3" s="27" t="s">
        <v>22</v>
      </c>
      <c r="L3" s="27" t="s">
        <v>23</v>
      </c>
      <c r="M3" s="27" t="s">
        <v>24</v>
      </c>
      <c r="N3" s="27" t="s">
        <v>25</v>
      </c>
      <c r="O3" s="27" t="s">
        <v>26</v>
      </c>
      <c r="P3" s="27" t="s">
        <v>27</v>
      </c>
      <c r="R3" s="22"/>
      <c r="S3" s="22"/>
      <c r="T3" s="22"/>
      <c r="U3" s="22"/>
      <c r="V3" s="22"/>
      <c r="W3" s="22"/>
    </row>
    <row r="4" spans="1:23" s="4" customFormat="1" ht="10.5">
      <c r="A4" s="27" t="s">
        <v>0</v>
      </c>
      <c r="B4" s="27" t="s">
        <v>1</v>
      </c>
      <c r="C4" s="28" t="s">
        <v>3</v>
      </c>
      <c r="D4" s="27" t="s">
        <v>15</v>
      </c>
      <c r="E4" s="27" t="s">
        <v>15</v>
      </c>
      <c r="F4" s="27" t="s">
        <v>15</v>
      </c>
      <c r="G4" s="27" t="s">
        <v>15</v>
      </c>
      <c r="H4" s="27" t="s">
        <v>15</v>
      </c>
      <c r="I4" s="27" t="s">
        <v>15</v>
      </c>
      <c r="J4" s="27" t="s">
        <v>15</v>
      </c>
      <c r="K4" s="27" t="s">
        <v>15</v>
      </c>
      <c r="L4" s="27" t="s">
        <v>15</v>
      </c>
      <c r="M4" s="27" t="s">
        <v>15</v>
      </c>
      <c r="N4" s="27" t="s">
        <v>15</v>
      </c>
      <c r="O4" s="27" t="s">
        <v>15</v>
      </c>
      <c r="P4" s="27" t="s">
        <v>15</v>
      </c>
      <c r="R4" s="22"/>
      <c r="S4" s="22"/>
      <c r="T4" s="22"/>
      <c r="U4" s="22"/>
      <c r="V4" s="22"/>
      <c r="W4" s="22"/>
    </row>
    <row r="5" spans="6:23" s="5" customFormat="1" ht="10.5">
      <c r="F5" s="6"/>
      <c r="G5" s="6"/>
      <c r="R5" s="23"/>
      <c r="S5" s="23"/>
      <c r="T5" s="23"/>
      <c r="U5" s="23"/>
      <c r="V5" s="23"/>
      <c r="W5" s="23"/>
    </row>
    <row r="6" spans="3:24" s="7" customFormat="1" ht="10.5">
      <c r="C6" s="8">
        <v>94886</v>
      </c>
      <c r="D6" s="8">
        <f>SUM(E6:P6)</f>
        <v>96145.14400000001</v>
      </c>
      <c r="E6" s="9">
        <v>13318.149</v>
      </c>
      <c r="F6" s="10">
        <v>7000.213</v>
      </c>
      <c r="G6" s="10">
        <v>6943.549</v>
      </c>
      <c r="H6" s="9">
        <v>5428.78</v>
      </c>
      <c r="I6" s="9">
        <v>6782.109</v>
      </c>
      <c r="J6" s="9">
        <v>7863.845</v>
      </c>
      <c r="K6" s="9">
        <v>8823.648</v>
      </c>
      <c r="L6" s="9">
        <v>8452.22</v>
      </c>
      <c r="M6" s="9">
        <v>6615.065</v>
      </c>
      <c r="N6" s="9">
        <v>8073.108</v>
      </c>
      <c r="O6" s="9">
        <v>10296.661</v>
      </c>
      <c r="P6" s="9">
        <v>6547.797</v>
      </c>
      <c r="Q6" s="18"/>
      <c r="R6" s="26"/>
      <c r="S6" s="18"/>
      <c r="T6" s="18"/>
      <c r="U6" s="8"/>
      <c r="V6" s="8"/>
      <c r="W6" s="8"/>
      <c r="X6" s="20"/>
    </row>
    <row r="7" spans="1:24" ht="10.5">
      <c r="A7" s="35">
        <v>1111</v>
      </c>
      <c r="B7" s="36" t="s">
        <v>9</v>
      </c>
      <c r="C7" s="37"/>
      <c r="D7" s="38">
        <f>D6/C6*100</f>
        <v>101.32700714541663</v>
      </c>
      <c r="E7" s="39">
        <f>E6/C6*100</f>
        <v>14.035947347343129</v>
      </c>
      <c r="F7" s="39">
        <f>F6/C6*100</f>
        <v>7.37749826107118</v>
      </c>
      <c r="G7" s="39">
        <f>G6/C6*100</f>
        <v>7.3177802837088715</v>
      </c>
      <c r="H7" s="39">
        <f>H6/C6*100</f>
        <v>5.721370908247792</v>
      </c>
      <c r="I7" s="39">
        <f>I6/C6*100</f>
        <v>7.147639272390026</v>
      </c>
      <c r="J7" s="39">
        <f>J6/C6*100</f>
        <v>8.287676791096684</v>
      </c>
      <c r="K7" s="39">
        <f>K6/C6*100</f>
        <v>9.29920957780916</v>
      </c>
      <c r="L7" s="39">
        <f>L6/C6*100</f>
        <v>8.907762999810299</v>
      </c>
      <c r="M7" s="39">
        <f>M6/C6*100</f>
        <v>6.971592226461226</v>
      </c>
      <c r="N7" s="39">
        <f>N6/C6*100</f>
        <v>8.508218282992223</v>
      </c>
      <c r="O7" s="39">
        <f>O6/C6*100</f>
        <v>10.851612461269312</v>
      </c>
      <c r="P7" s="39">
        <f>P6/C6*100</f>
        <v>6.900698733216702</v>
      </c>
      <c r="Q7" s="19"/>
      <c r="R7" s="26"/>
      <c r="S7" s="19"/>
      <c r="T7" s="19"/>
      <c r="U7" s="8"/>
      <c r="V7" s="8"/>
      <c r="W7" s="8"/>
      <c r="X7" s="17"/>
    </row>
    <row r="8" spans="1:24" ht="10.5">
      <c r="A8" s="7"/>
      <c r="C8" s="8">
        <v>25579</v>
      </c>
      <c r="D8" s="8">
        <f>SUM(E8:P8)</f>
        <v>31689.982</v>
      </c>
      <c r="E8" s="9">
        <v>1651.318</v>
      </c>
      <c r="F8" s="9">
        <v>395.095</v>
      </c>
      <c r="G8" s="9">
        <v>4046.543</v>
      </c>
      <c r="H8" s="9">
        <v>3479.249</v>
      </c>
      <c r="I8" s="11">
        <v>35.734</v>
      </c>
      <c r="J8" s="11">
        <v>2254.2467</v>
      </c>
      <c r="K8" s="11">
        <v>6048.1722</v>
      </c>
      <c r="L8" s="11">
        <v>2278.358</v>
      </c>
      <c r="M8" s="11">
        <v>3178.6291</v>
      </c>
      <c r="N8" s="9">
        <v>2199.804</v>
      </c>
      <c r="O8" s="9">
        <v>689.012</v>
      </c>
      <c r="P8" s="9">
        <v>5433.821</v>
      </c>
      <c r="Q8" s="18"/>
      <c r="R8" s="26"/>
      <c r="S8" s="19"/>
      <c r="T8" s="19"/>
      <c r="U8" s="8"/>
      <c r="V8" s="8"/>
      <c r="W8" s="8"/>
      <c r="X8" s="20"/>
    </row>
    <row r="9" spans="1:24" ht="10.5">
      <c r="A9" s="35">
        <v>1112</v>
      </c>
      <c r="B9" s="36" t="s">
        <v>10</v>
      </c>
      <c r="C9" s="37"/>
      <c r="D9" s="38">
        <f>D8/C8*100</f>
        <v>123.89062121271354</v>
      </c>
      <c r="E9" s="39">
        <f>E8/C8*100</f>
        <v>6.4557566753977875</v>
      </c>
      <c r="F9" s="39">
        <f>F8/C8*100</f>
        <v>1.5446069041010206</v>
      </c>
      <c r="G9" s="39">
        <f>G8/C8*100</f>
        <v>15.819785761757693</v>
      </c>
      <c r="H9" s="39">
        <f>H8/C8*100</f>
        <v>13.601974275773093</v>
      </c>
      <c r="I9" s="39">
        <f>I8/C8*100</f>
        <v>0.13970053559560577</v>
      </c>
      <c r="J9" s="39">
        <f>J8/C8*100</f>
        <v>8.81288048790023</v>
      </c>
      <c r="K9" s="39">
        <f>K8/C8*100</f>
        <v>23.645069001915633</v>
      </c>
      <c r="L9" s="39">
        <f>L8/C8*100</f>
        <v>8.90714257789593</v>
      </c>
      <c r="M9" s="39">
        <f>M8/C8*100</f>
        <v>12.426713710465616</v>
      </c>
      <c r="N9" s="39">
        <f>N8/C8*100</f>
        <v>8.600039094569764</v>
      </c>
      <c r="O9" s="39">
        <f>O8/C8*100</f>
        <v>2.6936627702412133</v>
      </c>
      <c r="P9" s="39">
        <f>P8/C8*100</f>
        <v>21.243289417099966</v>
      </c>
      <c r="Q9" s="19"/>
      <c r="R9" s="26"/>
      <c r="S9" s="19"/>
      <c r="T9" s="18"/>
      <c r="U9" s="8"/>
      <c r="V9" s="8"/>
      <c r="W9" s="8"/>
      <c r="X9" s="17"/>
    </row>
    <row r="10" spans="1:24" ht="10.5">
      <c r="A10" s="7"/>
      <c r="C10" s="12">
        <v>4289</v>
      </c>
      <c r="D10" s="8">
        <f>SUM(E10:P10)</f>
        <v>7747.302</v>
      </c>
      <c r="E10" s="9">
        <v>694.734</v>
      </c>
      <c r="F10" s="9">
        <v>692.438</v>
      </c>
      <c r="G10" s="9">
        <v>556.714</v>
      </c>
      <c r="H10" s="9">
        <v>488.138</v>
      </c>
      <c r="I10" s="11">
        <v>580.113</v>
      </c>
      <c r="J10" s="11">
        <v>585.543</v>
      </c>
      <c r="K10" s="11">
        <v>681.279</v>
      </c>
      <c r="L10" s="11">
        <v>879.14</v>
      </c>
      <c r="M10" s="11">
        <v>559.873</v>
      </c>
      <c r="N10" s="9">
        <v>633.027</v>
      </c>
      <c r="O10" s="9">
        <v>897.177</v>
      </c>
      <c r="P10" s="9">
        <v>499.126</v>
      </c>
      <c r="Q10" s="18"/>
      <c r="R10" s="26"/>
      <c r="S10" s="19"/>
      <c r="T10" s="19"/>
      <c r="U10" s="8"/>
      <c r="V10" s="8"/>
      <c r="W10" s="8"/>
      <c r="X10" s="20"/>
    </row>
    <row r="11" spans="1:24" ht="10.5">
      <c r="A11" s="35">
        <v>1113</v>
      </c>
      <c r="B11" s="36" t="s">
        <v>28</v>
      </c>
      <c r="C11" s="37"/>
      <c r="D11" s="38">
        <f>D10/C10*100</f>
        <v>180.63189554674747</v>
      </c>
      <c r="E11" s="39">
        <f>E10/C10*100</f>
        <v>16.198041501515505</v>
      </c>
      <c r="F11" s="39">
        <f>F10/C10*100</f>
        <v>16.144509209605967</v>
      </c>
      <c r="G11" s="39">
        <f>G10/C10*100</f>
        <v>12.980041967824668</v>
      </c>
      <c r="H11" s="39">
        <f>H10/C10*100</f>
        <v>11.381161109815807</v>
      </c>
      <c r="I11" s="39">
        <f>I10/C10*100</f>
        <v>13.52560037304733</v>
      </c>
      <c r="J11" s="39">
        <f>J10/C10*100</f>
        <v>13.652203310795057</v>
      </c>
      <c r="K11" s="39">
        <f>K10/C10*100</f>
        <v>15.88433201212404</v>
      </c>
      <c r="L11" s="39">
        <f>L10/C10*100</f>
        <v>20.49755187689438</v>
      </c>
      <c r="M11" s="39">
        <f>M10/C10*100</f>
        <v>13.053695500116577</v>
      </c>
      <c r="N11" s="39">
        <f>N10/C10*100</f>
        <v>14.759314525530428</v>
      </c>
      <c r="O11" s="39">
        <f>O10/C10*100</f>
        <v>20.91809279552343</v>
      </c>
      <c r="P11" s="39">
        <f>P10/C10*100</f>
        <v>11.637351363954302</v>
      </c>
      <c r="Q11" s="19"/>
      <c r="R11" s="26"/>
      <c r="S11" s="19"/>
      <c r="T11" s="19"/>
      <c r="U11" s="8"/>
      <c r="V11" s="8"/>
      <c r="W11" s="8"/>
      <c r="X11" s="17"/>
    </row>
    <row r="12" spans="1:24" ht="10.5">
      <c r="A12" s="13"/>
      <c r="B12" s="14"/>
      <c r="C12" s="12">
        <v>127964</v>
      </c>
      <c r="D12" s="8">
        <f>SUM(E12:P12)</f>
        <v>134780.94499999998</v>
      </c>
      <c r="E12" s="9">
        <v>16077.4</v>
      </c>
      <c r="F12" s="10">
        <v>1289.989</v>
      </c>
      <c r="G12" s="10">
        <v>16067.425</v>
      </c>
      <c r="H12" s="10">
        <v>11803.404</v>
      </c>
      <c r="I12" s="11">
        <v>1092.215</v>
      </c>
      <c r="J12" s="11">
        <v>8361.408</v>
      </c>
      <c r="K12" s="11">
        <v>42906.235</v>
      </c>
      <c r="L12" s="11">
        <v>268.943</v>
      </c>
      <c r="M12" s="11">
        <v>13902.999</v>
      </c>
      <c r="N12" s="9">
        <v>15036.044</v>
      </c>
      <c r="O12" s="9">
        <v>1516.75</v>
      </c>
      <c r="P12" s="9">
        <v>6458.133</v>
      </c>
      <c r="Q12" s="18"/>
      <c r="R12" s="26"/>
      <c r="S12" s="19"/>
      <c r="T12" s="19"/>
      <c r="U12" s="8"/>
      <c r="V12" s="8"/>
      <c r="W12" s="8"/>
      <c r="X12" s="20"/>
    </row>
    <row r="13" spans="1:24" ht="10.5">
      <c r="A13" s="35">
        <v>1121</v>
      </c>
      <c r="B13" s="36" t="s">
        <v>11</v>
      </c>
      <c r="C13" s="37"/>
      <c r="D13" s="38">
        <f>D12/C12*100</f>
        <v>105.32723656653431</v>
      </c>
      <c r="E13" s="39">
        <f>E12/C12*100</f>
        <v>12.564002375668156</v>
      </c>
      <c r="F13" s="39">
        <f>F12/C12*100</f>
        <v>1.0080874308399237</v>
      </c>
      <c r="G13" s="39">
        <f>G12/C12*100</f>
        <v>12.556207214529087</v>
      </c>
      <c r="H13" s="39">
        <f>H12/C12*100</f>
        <v>9.224003626019819</v>
      </c>
      <c r="I13" s="39">
        <f>I12/C12*100</f>
        <v>0.8535330249132568</v>
      </c>
      <c r="J13" s="39">
        <f>J12/C12*100</f>
        <v>6.5341877403019595</v>
      </c>
      <c r="K13" s="39">
        <f>K12/C12*100</f>
        <v>33.529926385545934</v>
      </c>
      <c r="L13" s="39">
        <f>L12/C12*100</f>
        <v>0.21017082929573944</v>
      </c>
      <c r="M13" s="39">
        <f>M12/C12*100</f>
        <v>10.864773686349286</v>
      </c>
      <c r="N13" s="39">
        <f>N12/C12*100</f>
        <v>11.750214122722015</v>
      </c>
      <c r="O13" s="39">
        <f>O12/C12*100</f>
        <v>1.185294301522303</v>
      </c>
      <c r="P13" s="39">
        <f>P12/C12*100</f>
        <v>5.0468358288268576</v>
      </c>
      <c r="Q13" s="19"/>
      <c r="R13" s="26"/>
      <c r="S13" s="19"/>
      <c r="T13" s="19"/>
      <c r="U13" s="8"/>
      <c r="V13" s="8"/>
      <c r="W13" s="8"/>
      <c r="X13" s="17"/>
    </row>
    <row r="14" spans="1:24" ht="10.5">
      <c r="A14" s="13"/>
      <c r="B14" s="14"/>
      <c r="C14" s="12">
        <v>20000</v>
      </c>
      <c r="D14" s="8">
        <f>SUM(E14:P14)</f>
        <v>18939.6</v>
      </c>
      <c r="E14" s="9">
        <v>0</v>
      </c>
      <c r="F14" s="10">
        <v>0</v>
      </c>
      <c r="G14" s="10">
        <v>0</v>
      </c>
      <c r="H14" s="10">
        <v>0</v>
      </c>
      <c r="I14" s="11">
        <v>0</v>
      </c>
      <c r="J14" s="11">
        <v>18939.6</v>
      </c>
      <c r="K14" s="11">
        <v>0</v>
      </c>
      <c r="L14" s="11">
        <v>0</v>
      </c>
      <c r="M14" s="11">
        <v>0</v>
      </c>
      <c r="N14" s="9">
        <v>0</v>
      </c>
      <c r="O14" s="9">
        <v>0</v>
      </c>
      <c r="P14" s="9">
        <v>0</v>
      </c>
      <c r="Q14" s="18"/>
      <c r="R14" s="26"/>
      <c r="S14" s="18"/>
      <c r="T14" s="18"/>
      <c r="U14" s="8"/>
      <c r="V14" s="8"/>
      <c r="W14" s="8"/>
      <c r="X14" s="20"/>
    </row>
    <row r="15" spans="1:24" ht="10.5">
      <c r="A15" s="35">
        <v>1122</v>
      </c>
      <c r="B15" s="36" t="s">
        <v>12</v>
      </c>
      <c r="C15" s="37"/>
      <c r="D15" s="38">
        <f>D14/C14*100</f>
        <v>94.698</v>
      </c>
      <c r="E15" s="39">
        <f>E14/C14*100</f>
        <v>0</v>
      </c>
      <c r="F15" s="39">
        <f>F14/C14*100</f>
        <v>0</v>
      </c>
      <c r="G15" s="39">
        <f>G14/C14*100</f>
        <v>0</v>
      </c>
      <c r="H15" s="39">
        <f>H14/C14*100</f>
        <v>0</v>
      </c>
      <c r="I15" s="39">
        <f>I14/C14*100</f>
        <v>0</v>
      </c>
      <c r="J15" s="39">
        <f>J14/C14*100</f>
        <v>94.698</v>
      </c>
      <c r="K15" s="39">
        <f>K14/C14*100</f>
        <v>0</v>
      </c>
      <c r="L15" s="39">
        <f>L14/C14*100</f>
        <v>0</v>
      </c>
      <c r="M15" s="39">
        <f>M14/C14*100</f>
        <v>0</v>
      </c>
      <c r="N15" s="39">
        <f>N14/C14*100</f>
        <v>0</v>
      </c>
      <c r="O15" s="39">
        <f>O14/C14*100</f>
        <v>0</v>
      </c>
      <c r="P15" s="39">
        <f>P14/C14*100</f>
        <v>0</v>
      </c>
      <c r="Q15" s="19"/>
      <c r="R15" s="26"/>
      <c r="S15" s="19"/>
      <c r="T15" s="19"/>
      <c r="U15" s="8"/>
      <c r="V15" s="8"/>
      <c r="W15" s="8"/>
      <c r="X15" s="17"/>
    </row>
    <row r="16" spans="1:24" ht="10.5">
      <c r="A16" s="13"/>
      <c r="B16" s="14"/>
      <c r="C16" s="12">
        <v>208388</v>
      </c>
      <c r="D16" s="8">
        <f>SUM(E16:P16)</f>
        <v>192657.637</v>
      </c>
      <c r="E16" s="9">
        <v>15859.74</v>
      </c>
      <c r="F16" s="10">
        <v>30524.084</v>
      </c>
      <c r="G16" s="10">
        <v>0</v>
      </c>
      <c r="H16" s="10">
        <v>14009.139</v>
      </c>
      <c r="I16" s="11">
        <v>25096.951</v>
      </c>
      <c r="J16" s="11">
        <v>7517.085</v>
      </c>
      <c r="K16" s="11">
        <v>14521.121</v>
      </c>
      <c r="L16" s="11">
        <v>28567.015</v>
      </c>
      <c r="M16" s="11">
        <v>6170.334</v>
      </c>
      <c r="N16" s="9">
        <v>11723.166</v>
      </c>
      <c r="O16" s="9">
        <v>30765.675</v>
      </c>
      <c r="P16" s="9">
        <v>7903.327</v>
      </c>
      <c r="Q16" s="18"/>
      <c r="R16" s="26"/>
      <c r="S16" s="19"/>
      <c r="T16" s="19"/>
      <c r="U16" s="8"/>
      <c r="V16" s="8"/>
      <c r="W16" s="8"/>
      <c r="X16" s="20"/>
    </row>
    <row r="17" spans="1:24" ht="10.5">
      <c r="A17" s="35">
        <v>1211</v>
      </c>
      <c r="B17" s="36" t="s">
        <v>29</v>
      </c>
      <c r="C17" s="37"/>
      <c r="D17" s="38">
        <f>D16/C16*100</f>
        <v>92.45140651093152</v>
      </c>
      <c r="E17" s="39">
        <f>E16/C16*100</f>
        <v>7.610678158051328</v>
      </c>
      <c r="F17" s="39">
        <f>F16/C16*100</f>
        <v>14.647716759122407</v>
      </c>
      <c r="G17" s="39">
        <f>G16/C16*100</f>
        <v>0</v>
      </c>
      <c r="H17" s="39">
        <f>H16/C16*100</f>
        <v>6.722622703802522</v>
      </c>
      <c r="I17" s="39">
        <f>I16/C16*100</f>
        <v>12.043376298059389</v>
      </c>
      <c r="J17" s="39">
        <f>J16/C16*100</f>
        <v>3.6072542564830985</v>
      </c>
      <c r="K17" s="39">
        <f>K16/C16*100</f>
        <v>6.968309595562124</v>
      </c>
      <c r="L17" s="39">
        <f>L16/C16*100</f>
        <v>13.708570071213314</v>
      </c>
      <c r="M17" s="39">
        <f>M16/C16*100</f>
        <v>2.960983357966869</v>
      </c>
      <c r="N17" s="39">
        <f>N16/C16*100</f>
        <v>5.625643511142676</v>
      </c>
      <c r="O17" s="39">
        <f>O16/C16*100</f>
        <v>14.763650018235214</v>
      </c>
      <c r="P17" s="39">
        <f>P16/C16*100</f>
        <v>3.792601781292589</v>
      </c>
      <c r="Q17" s="19"/>
      <c r="R17" s="26"/>
      <c r="S17" s="19"/>
      <c r="T17" s="19"/>
      <c r="U17" s="8"/>
      <c r="V17" s="8"/>
      <c r="W17" s="8"/>
      <c r="X17" s="17"/>
    </row>
    <row r="18" spans="1:24" ht="10.5">
      <c r="A18" s="13"/>
      <c r="B18" s="14"/>
      <c r="C18" s="12">
        <v>12630</v>
      </c>
      <c r="D18" s="8">
        <f>SUM(E18:P18)</f>
        <v>14380.293999999998</v>
      </c>
      <c r="E18" s="9">
        <v>184.249</v>
      </c>
      <c r="F18" s="10">
        <v>13.848</v>
      </c>
      <c r="G18" s="10">
        <v>84.152</v>
      </c>
      <c r="H18" s="10">
        <v>23.022</v>
      </c>
      <c r="I18" s="11">
        <v>27.379</v>
      </c>
      <c r="J18" s="11">
        <v>9706.024</v>
      </c>
      <c r="K18" s="11">
        <v>286.328</v>
      </c>
      <c r="L18" s="11">
        <v>225.768</v>
      </c>
      <c r="M18" s="11">
        <v>482.979</v>
      </c>
      <c r="N18" s="9">
        <v>118.196</v>
      </c>
      <c r="O18" s="9">
        <v>0</v>
      </c>
      <c r="P18" s="9">
        <v>3228.349</v>
      </c>
      <c r="Q18" s="18"/>
      <c r="R18" s="26"/>
      <c r="S18" s="19"/>
      <c r="T18" s="19"/>
      <c r="U18" s="8"/>
      <c r="V18" s="8"/>
      <c r="W18" s="8"/>
      <c r="X18" s="20"/>
    </row>
    <row r="19" spans="1:18" ht="10.5">
      <c r="A19" s="35">
        <v>1511</v>
      </c>
      <c r="B19" s="36" t="s">
        <v>13</v>
      </c>
      <c r="C19" s="40"/>
      <c r="D19" s="38">
        <f>D18/C18*100</f>
        <v>113.85822644497227</v>
      </c>
      <c r="E19" s="39">
        <f>E18/C18*100</f>
        <v>1.4588202692003167</v>
      </c>
      <c r="F19" s="39">
        <f>F18/C18*100</f>
        <v>0.1096437054631829</v>
      </c>
      <c r="G19" s="39">
        <f>G18/C18*100</f>
        <v>0.6662866191607285</v>
      </c>
      <c r="H19" s="39">
        <f>H18/C18*100</f>
        <v>0.18228028503562943</v>
      </c>
      <c r="I19" s="39">
        <f>I18/C18*100</f>
        <v>0.21677751385589866</v>
      </c>
      <c r="J19" s="39">
        <f>J18/C18*100</f>
        <v>76.84896278701504</v>
      </c>
      <c r="K19" s="39">
        <f>K18/C18*100</f>
        <v>2.2670467141726047</v>
      </c>
      <c r="L19" s="39">
        <f>L18/C18*100</f>
        <v>1.7875534441805225</v>
      </c>
      <c r="M19" s="39">
        <f>M18/C18*100</f>
        <v>3.824061757719715</v>
      </c>
      <c r="N19" s="39">
        <f>N18/C18*100</f>
        <v>0.9358353127474267</v>
      </c>
      <c r="O19" s="39">
        <f>O18/C18*100</f>
        <v>0</v>
      </c>
      <c r="P19" s="39">
        <f>P18/C18*100</f>
        <v>25.560958036421223</v>
      </c>
      <c r="Q19" s="11"/>
      <c r="R19" s="9"/>
    </row>
    <row r="20" spans="3:8" ht="10.5">
      <c r="C20" s="9"/>
      <c r="D20" s="9"/>
      <c r="E20" s="9"/>
      <c r="F20" s="9"/>
      <c r="G20" s="9"/>
      <c r="H20" s="9"/>
    </row>
    <row r="21" spans="3:23" s="15" customFormat="1" ht="10.5">
      <c r="C21" s="16">
        <f>SUM(C6,C8,C10,C12,C14,C16,C18)</f>
        <v>493736</v>
      </c>
      <c r="D21" s="16">
        <f aca="true" t="shared" si="0" ref="D21:P21">SUM(D6,D8,D10,D12,D14,D16,D18)</f>
        <v>496340.904</v>
      </c>
      <c r="E21" s="16">
        <f t="shared" si="0"/>
        <v>47785.590000000004</v>
      </c>
      <c r="F21" s="16">
        <f t="shared" si="0"/>
        <v>39915.667</v>
      </c>
      <c r="G21" s="16">
        <f t="shared" si="0"/>
        <v>27698.382999999998</v>
      </c>
      <c r="H21" s="16">
        <f t="shared" si="0"/>
        <v>35231.731999999996</v>
      </c>
      <c r="I21" s="16">
        <f t="shared" si="0"/>
        <v>33614.501000000004</v>
      </c>
      <c r="J21" s="16">
        <f t="shared" si="0"/>
        <v>55227.75169999999</v>
      </c>
      <c r="K21" s="16">
        <f t="shared" si="0"/>
        <v>73266.78319999999</v>
      </c>
      <c r="L21" s="16">
        <f t="shared" si="0"/>
        <v>40671.443999999996</v>
      </c>
      <c r="M21" s="16">
        <f t="shared" si="0"/>
        <v>30909.8791</v>
      </c>
      <c r="N21" s="16">
        <f t="shared" si="0"/>
        <v>37783.345</v>
      </c>
      <c r="O21" s="16">
        <f t="shared" si="0"/>
        <v>44165.275</v>
      </c>
      <c r="P21" s="16">
        <f t="shared" si="0"/>
        <v>30070.553</v>
      </c>
      <c r="R21" s="24"/>
      <c r="S21" s="24"/>
      <c r="T21" s="24"/>
      <c r="U21" s="24"/>
      <c r="V21" s="24"/>
      <c r="W21" s="24"/>
    </row>
    <row r="22" spans="1:23" s="2" customFormat="1" ht="10.5">
      <c r="A22" s="29"/>
      <c r="B22" s="29" t="s">
        <v>14</v>
      </c>
      <c r="C22" s="30"/>
      <c r="D22" s="31">
        <f>D21/C21*100</f>
        <v>100.52759045319766</v>
      </c>
      <c r="E22" s="31">
        <f>E21/C21*100</f>
        <v>9.6783686018439</v>
      </c>
      <c r="F22" s="31">
        <f>F21/C21*100</f>
        <v>8.084414950499863</v>
      </c>
      <c r="G22" s="31">
        <f>G21/C21*100</f>
        <v>5.609958155775556</v>
      </c>
      <c r="H22" s="31">
        <f>H21/C21*100</f>
        <v>7.135742988155613</v>
      </c>
      <c r="I22" s="31">
        <f>I21/C21*100</f>
        <v>6.8081932449730225</v>
      </c>
      <c r="J22" s="31">
        <f>J21/C21*100</f>
        <v>11.185684596626535</v>
      </c>
      <c r="K22" s="31">
        <f>K21/C21*100</f>
        <v>14.839262925936126</v>
      </c>
      <c r="L22" s="31">
        <f>L21/C21*100</f>
        <v>8.237488050294084</v>
      </c>
      <c r="M22" s="31">
        <f>M21/C21*100</f>
        <v>6.26040618873244</v>
      </c>
      <c r="N22" s="31">
        <f>N21/C21*100</f>
        <v>7.652540021387949</v>
      </c>
      <c r="O22" s="31">
        <f>O21/C21*100</f>
        <v>8.94511945655168</v>
      </c>
      <c r="P22" s="31">
        <f>P21/C21*100</f>
        <v>6.090411272420889</v>
      </c>
      <c r="R22" s="25"/>
      <c r="S22" s="25"/>
      <c r="T22" s="25"/>
      <c r="U22" s="25"/>
      <c r="V22" s="25"/>
      <c r="W22" s="25"/>
    </row>
    <row r="23" spans="1:16" ht="10.5">
      <c r="A23" s="45" t="s">
        <v>30</v>
      </c>
      <c r="B23" s="45"/>
      <c r="C23" s="32"/>
      <c r="D23" s="33">
        <f>SUM(E23:P23)</f>
        <v>99.99999999999999</v>
      </c>
      <c r="E23" s="34">
        <f>E21/D21*100</f>
        <v>9.627574438233284</v>
      </c>
      <c r="F23" s="34">
        <f>F21/D21*100</f>
        <v>8.041986199066116</v>
      </c>
      <c r="G23" s="34">
        <f>G21/D21*100</f>
        <v>5.580515886718053</v>
      </c>
      <c r="H23" s="34">
        <f>H21/D21*100</f>
        <v>7.098293071570019</v>
      </c>
      <c r="I23" s="34">
        <f>I21/D21*100</f>
        <v>6.772462380009689</v>
      </c>
      <c r="J23" s="34">
        <f>J21/D21*100</f>
        <v>11.126979713926618</v>
      </c>
      <c r="K23" s="34">
        <f>K21/D21*100</f>
        <v>14.761383277006724</v>
      </c>
      <c r="L23" s="34">
        <f>L21/D21*100</f>
        <v>8.194255938253276</v>
      </c>
      <c r="M23" s="34">
        <f>M21/D21*100</f>
        <v>6.227550228260051</v>
      </c>
      <c r="N23" s="34">
        <f>N21/D21*100</f>
        <v>7.612377842628905</v>
      </c>
      <c r="O23" s="34">
        <f>O21/D21*100</f>
        <v>8.898173542432843</v>
      </c>
      <c r="P23" s="34">
        <f>P21/D21*100</f>
        <v>6.0584474818944205</v>
      </c>
    </row>
    <row r="25" spans="1:23" s="1" customFormat="1" ht="10.5">
      <c r="A25" s="44" t="s">
        <v>34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R25" s="21"/>
      <c r="S25" s="21"/>
      <c r="T25" s="21"/>
      <c r="U25" s="21"/>
      <c r="V25" s="21"/>
      <c r="W25" s="21"/>
    </row>
    <row r="26" ht="10.5">
      <c r="A26" s="2"/>
    </row>
    <row r="27" spans="1:23" s="4" customFormat="1" ht="10.5">
      <c r="A27" s="27"/>
      <c r="B27" s="27"/>
      <c r="C27" s="28" t="s">
        <v>2</v>
      </c>
      <c r="D27" s="27" t="s">
        <v>4</v>
      </c>
      <c r="E27" s="27" t="s">
        <v>16</v>
      </c>
      <c r="F27" s="27" t="s">
        <v>17</v>
      </c>
      <c r="G27" s="27" t="s">
        <v>18</v>
      </c>
      <c r="H27" s="27" t="s">
        <v>19</v>
      </c>
      <c r="I27" s="27" t="s">
        <v>20</v>
      </c>
      <c r="J27" s="27" t="s">
        <v>21</v>
      </c>
      <c r="K27" s="27" t="s">
        <v>22</v>
      </c>
      <c r="L27" s="27" t="s">
        <v>23</v>
      </c>
      <c r="M27" s="27" t="s">
        <v>24</v>
      </c>
      <c r="N27" s="27" t="s">
        <v>25</v>
      </c>
      <c r="O27" s="27" t="s">
        <v>26</v>
      </c>
      <c r="P27" s="27" t="s">
        <v>27</v>
      </c>
      <c r="R27" s="22"/>
      <c r="S27" s="22"/>
      <c r="T27" s="22"/>
      <c r="U27" s="22"/>
      <c r="V27" s="22"/>
      <c r="W27" s="22"/>
    </row>
    <row r="28" spans="1:23" s="4" customFormat="1" ht="10.5">
      <c r="A28" s="27" t="s">
        <v>0</v>
      </c>
      <c r="B28" s="27" t="s">
        <v>1</v>
      </c>
      <c r="C28" s="28" t="s">
        <v>3</v>
      </c>
      <c r="D28" s="27" t="s">
        <v>15</v>
      </c>
      <c r="E28" s="27" t="s">
        <v>15</v>
      </c>
      <c r="F28" s="27" t="s">
        <v>15</v>
      </c>
      <c r="G28" s="27" t="s">
        <v>15</v>
      </c>
      <c r="H28" s="27" t="s">
        <v>15</v>
      </c>
      <c r="I28" s="27" t="s">
        <v>15</v>
      </c>
      <c r="J28" s="27" t="s">
        <v>15</v>
      </c>
      <c r="K28" s="27" t="s">
        <v>15</v>
      </c>
      <c r="L28" s="27" t="s">
        <v>15</v>
      </c>
      <c r="M28" s="27" t="s">
        <v>15</v>
      </c>
      <c r="N28" s="27" t="s">
        <v>15</v>
      </c>
      <c r="O28" s="27" t="s">
        <v>15</v>
      </c>
      <c r="P28" s="27" t="s">
        <v>15</v>
      </c>
      <c r="R28" s="22"/>
      <c r="S28" s="22"/>
      <c r="T28" s="22"/>
      <c r="U28" s="22"/>
      <c r="V28" s="22"/>
      <c r="W28" s="22"/>
    </row>
    <row r="29" spans="6:23" s="5" customFormat="1" ht="10.5">
      <c r="F29" s="6"/>
      <c r="G29" s="6"/>
      <c r="R29" s="23"/>
      <c r="S29" s="23"/>
      <c r="T29" s="23"/>
      <c r="U29" s="23"/>
      <c r="V29" s="23"/>
      <c r="W29" s="23"/>
    </row>
    <row r="30" spans="3:24" s="7" customFormat="1" ht="10.5">
      <c r="C30" s="8">
        <v>107194</v>
      </c>
      <c r="D30" s="8">
        <f>SUM(E30:P30)</f>
        <v>87680.70555000001</v>
      </c>
      <c r="E30" s="9">
        <v>12419.621</v>
      </c>
      <c r="F30" s="10">
        <v>6440.852</v>
      </c>
      <c r="G30" s="10">
        <v>6611.531</v>
      </c>
      <c r="H30" s="9">
        <v>5526.387</v>
      </c>
      <c r="I30" s="9">
        <v>6240.716</v>
      </c>
      <c r="J30" s="9">
        <v>7500.27</v>
      </c>
      <c r="K30" s="9">
        <v>7643.767</v>
      </c>
      <c r="L30" s="9">
        <v>7299.96139</v>
      </c>
      <c r="M30" s="9">
        <v>6229.93</v>
      </c>
      <c r="N30" s="9">
        <v>6134.24483</v>
      </c>
      <c r="O30" s="9">
        <v>7563.62334</v>
      </c>
      <c r="P30" s="9">
        <v>8069.80199</v>
      </c>
      <c r="Q30" s="18"/>
      <c r="R30" s="26"/>
      <c r="S30" s="18"/>
      <c r="T30" s="18"/>
      <c r="U30" s="8"/>
      <c r="V30" s="8"/>
      <c r="W30" s="8"/>
      <c r="X30" s="20"/>
    </row>
    <row r="31" spans="1:24" ht="10.5">
      <c r="A31" s="35">
        <v>1111</v>
      </c>
      <c r="B31" s="36" t="s">
        <v>9</v>
      </c>
      <c r="C31" s="37"/>
      <c r="D31" s="38">
        <f>D30/C30*100</f>
        <v>81.79628108849377</v>
      </c>
      <c r="E31" s="39">
        <f>E30/C30*100</f>
        <v>11.586115827378398</v>
      </c>
      <c r="F31" s="39">
        <f>F30/C30*100</f>
        <v>6.008593764576375</v>
      </c>
      <c r="G31" s="39">
        <f>G30/C30*100</f>
        <v>6.167818161464261</v>
      </c>
      <c r="H31" s="39">
        <f>H30/C30*100</f>
        <v>5.1555003078530515</v>
      </c>
      <c r="I31" s="39">
        <f>I30/C30*100</f>
        <v>5.821889284848033</v>
      </c>
      <c r="J31" s="39">
        <f>J30/C30*100</f>
        <v>6.996912140604886</v>
      </c>
      <c r="K31" s="39">
        <f>K30/C30*100</f>
        <v>7.130778774931433</v>
      </c>
      <c r="L31" s="39">
        <f>L30/C30*100</f>
        <v>6.810046635072858</v>
      </c>
      <c r="M31" s="39">
        <f>M30/C30*100</f>
        <v>5.8118271545049165</v>
      </c>
      <c r="N31" s="39">
        <f>N30/C30*100</f>
        <v>5.7225636043062105</v>
      </c>
      <c r="O31" s="39">
        <f>O30/C30*100</f>
        <v>7.056013713454111</v>
      </c>
      <c r="P31" s="39">
        <f>P30/C30*100</f>
        <v>7.528221719499226</v>
      </c>
      <c r="Q31" s="19"/>
      <c r="R31" s="26"/>
      <c r="S31" s="19"/>
      <c r="T31" s="19"/>
      <c r="U31" s="8"/>
      <c r="V31" s="8"/>
      <c r="W31" s="8"/>
      <c r="X31" s="17"/>
    </row>
    <row r="32" spans="1:24" ht="10.5">
      <c r="A32" s="7"/>
      <c r="C32" s="8">
        <v>26741</v>
      </c>
      <c r="D32" s="8">
        <f>SUM(E32:P32)</f>
        <v>10407.41866</v>
      </c>
      <c r="E32" s="9">
        <v>2717.942</v>
      </c>
      <c r="F32" s="9">
        <v>549.404</v>
      </c>
      <c r="G32" s="9">
        <v>2100.336</v>
      </c>
      <c r="H32" s="9">
        <v>2195.678</v>
      </c>
      <c r="I32" s="11">
        <v>0.0008</v>
      </c>
      <c r="J32" s="11">
        <v>1.339</v>
      </c>
      <c r="K32" s="11">
        <v>7.6088</v>
      </c>
      <c r="L32" s="11">
        <v>301.80829</v>
      </c>
      <c r="M32" s="11">
        <v>826.022</v>
      </c>
      <c r="N32" s="9">
        <v>121.893</v>
      </c>
      <c r="O32" s="9">
        <v>252.40993</v>
      </c>
      <c r="P32" s="9">
        <v>1332.97684</v>
      </c>
      <c r="Q32" s="18"/>
      <c r="R32" s="26"/>
      <c r="S32" s="19"/>
      <c r="T32" s="19"/>
      <c r="U32" s="8"/>
      <c r="V32" s="8"/>
      <c r="W32" s="8"/>
      <c r="X32" s="20"/>
    </row>
    <row r="33" spans="1:24" ht="10.5">
      <c r="A33" s="35">
        <v>1112</v>
      </c>
      <c r="B33" s="36" t="s">
        <v>10</v>
      </c>
      <c r="C33" s="37"/>
      <c r="D33" s="38">
        <f>D32/C32*100</f>
        <v>38.91933233611308</v>
      </c>
      <c r="E33" s="39">
        <f>E32/C32*100</f>
        <v>10.163950488014658</v>
      </c>
      <c r="F33" s="39">
        <f>F32/C32*100</f>
        <v>2.05453797539359</v>
      </c>
      <c r="G33" s="39">
        <f>G32/C32*100</f>
        <v>7.854365954900714</v>
      </c>
      <c r="H33" s="39">
        <f>H32/C32*100</f>
        <v>8.210904603417973</v>
      </c>
      <c r="I33" s="39">
        <f>I32/C32*100</f>
        <v>2.9916607456714408E-06</v>
      </c>
      <c r="J33" s="39">
        <f>J32/C32*100</f>
        <v>0.005007292173067573</v>
      </c>
      <c r="K33" s="39">
        <f>K32/C32*100</f>
        <v>0.028453685352081072</v>
      </c>
      <c r="L33" s="39">
        <f>L32/C32*100</f>
        <v>1.128635017389028</v>
      </c>
      <c r="M33" s="39">
        <f>M32/C32*100</f>
        <v>3.0889719905762685</v>
      </c>
      <c r="N33" s="39">
        <f>N32/C32*100</f>
        <v>0.4558281290901612</v>
      </c>
      <c r="O33" s="39">
        <f>O32/C32*100</f>
        <v>0.9439060992483452</v>
      </c>
      <c r="P33" s="39">
        <f>P32/C32*100</f>
        <v>4.984768108896452</v>
      </c>
      <c r="Q33" s="19"/>
      <c r="R33" s="26"/>
      <c r="S33" s="19"/>
      <c r="T33" s="18"/>
      <c r="U33" s="8"/>
      <c r="V33" s="8"/>
      <c r="W33" s="8"/>
      <c r="X33" s="17"/>
    </row>
    <row r="34" spans="1:24" ht="10.5">
      <c r="A34" s="7"/>
      <c r="C34" s="12">
        <v>7390</v>
      </c>
      <c r="D34" s="8">
        <f>SUM(E34:P34)</f>
        <v>7473.8944200000005</v>
      </c>
      <c r="E34" s="9">
        <v>785.199</v>
      </c>
      <c r="F34" s="9">
        <v>609.753</v>
      </c>
      <c r="G34" s="9">
        <v>444.377</v>
      </c>
      <c r="H34" s="9">
        <v>512.833</v>
      </c>
      <c r="I34" s="11">
        <v>610.917</v>
      </c>
      <c r="J34" s="11">
        <v>564.035</v>
      </c>
      <c r="K34" s="11">
        <v>683.468</v>
      </c>
      <c r="L34" s="11">
        <v>848.34645</v>
      </c>
      <c r="M34" s="11">
        <v>520.305</v>
      </c>
      <c r="N34" s="9">
        <v>702.502</v>
      </c>
      <c r="O34" s="9">
        <v>677.305</v>
      </c>
      <c r="P34" s="9">
        <v>514.85397</v>
      </c>
      <c r="Q34" s="18"/>
      <c r="R34" s="26"/>
      <c r="S34" s="19"/>
      <c r="T34" s="19"/>
      <c r="U34" s="8"/>
      <c r="V34" s="8"/>
      <c r="W34" s="8"/>
      <c r="X34" s="20"/>
    </row>
    <row r="35" spans="1:24" ht="10.5">
      <c r="A35" s="35">
        <v>1113</v>
      </c>
      <c r="B35" s="36" t="s">
        <v>28</v>
      </c>
      <c r="C35" s="37"/>
      <c r="D35" s="38">
        <f>D34/C34*100</f>
        <v>101.13524248985115</v>
      </c>
      <c r="E35" s="39">
        <f>E34/C34*100</f>
        <v>10.625155615696887</v>
      </c>
      <c r="F35" s="39">
        <f>F34/C34*100</f>
        <v>8.251055480378891</v>
      </c>
      <c r="G35" s="39">
        <f>G34/C34*100</f>
        <v>6.013220568335589</v>
      </c>
      <c r="H35" s="39">
        <f>H34/C34*100</f>
        <v>6.939553450608931</v>
      </c>
      <c r="I35" s="39">
        <f>I34/C34*100</f>
        <v>8.26680649526387</v>
      </c>
      <c r="J35" s="39">
        <f>J34/C34*100</f>
        <v>7.632408660351826</v>
      </c>
      <c r="K35" s="39">
        <f>K34/C34*100</f>
        <v>9.248552097428957</v>
      </c>
      <c r="L35" s="39">
        <f>L34/C34*100</f>
        <v>11.479654262516915</v>
      </c>
      <c r="M35" s="39">
        <f>M34/C34*100</f>
        <v>7.040663058186738</v>
      </c>
      <c r="N35" s="39">
        <f>N34/C34*100</f>
        <v>9.506116373477672</v>
      </c>
      <c r="O35" s="39">
        <f>O34/C34*100</f>
        <v>9.165155615696886</v>
      </c>
      <c r="P35" s="39">
        <f>P34/C34*100</f>
        <v>6.966900811907983</v>
      </c>
      <c r="Q35" s="19"/>
      <c r="R35" s="26"/>
      <c r="S35" s="19"/>
      <c r="T35" s="19"/>
      <c r="U35" s="8"/>
      <c r="V35" s="8"/>
      <c r="W35" s="8"/>
      <c r="X35" s="17"/>
    </row>
    <row r="36" spans="1:24" ht="10.5">
      <c r="A36" s="13"/>
      <c r="B36" s="14"/>
      <c r="C36" s="12">
        <v>140762</v>
      </c>
      <c r="D36" s="8">
        <f>SUM(E36:P36)</f>
        <v>93289.75523</v>
      </c>
      <c r="E36" s="9">
        <v>18725.47</v>
      </c>
      <c r="F36" s="10">
        <v>834.028</v>
      </c>
      <c r="G36" s="10">
        <v>6622.68</v>
      </c>
      <c r="H36" s="10">
        <v>16466.279</v>
      </c>
      <c r="I36" s="11">
        <v>0</v>
      </c>
      <c r="J36" s="11">
        <v>11044.779</v>
      </c>
      <c r="K36" s="11">
        <v>22813.797</v>
      </c>
      <c r="L36" s="11">
        <v>0</v>
      </c>
      <c r="M36" s="11">
        <v>4426.902</v>
      </c>
      <c r="N36" s="9">
        <v>7345.499</v>
      </c>
      <c r="O36" s="9">
        <v>513.01028</v>
      </c>
      <c r="P36" s="9">
        <v>4497.31095</v>
      </c>
      <c r="Q36" s="18"/>
      <c r="R36" s="26"/>
      <c r="S36" s="19"/>
      <c r="T36" s="19"/>
      <c r="U36" s="8"/>
      <c r="V36" s="8"/>
      <c r="W36" s="8"/>
      <c r="X36" s="20"/>
    </row>
    <row r="37" spans="1:24" ht="10.5">
      <c r="A37" s="35">
        <v>1121</v>
      </c>
      <c r="B37" s="36" t="s">
        <v>11</v>
      </c>
      <c r="C37" s="37"/>
      <c r="D37" s="38">
        <f>D36/C36*100</f>
        <v>66.27481509924553</v>
      </c>
      <c r="E37" s="39">
        <f>E36/C36*100</f>
        <v>13.302929767977153</v>
      </c>
      <c r="F37" s="39">
        <f>F36/C36*100</f>
        <v>0.5925093420099175</v>
      </c>
      <c r="G37" s="39">
        <f>G36/C36*100</f>
        <v>4.704877736889217</v>
      </c>
      <c r="H37" s="39">
        <f>H36/C36*100</f>
        <v>11.697957545360252</v>
      </c>
      <c r="I37" s="39">
        <f>I36/C36*100</f>
        <v>0</v>
      </c>
      <c r="J37" s="39">
        <f>J36/C36*100</f>
        <v>7.84642090905216</v>
      </c>
      <c r="K37" s="39">
        <f>K36/C36*100</f>
        <v>16.207354967960104</v>
      </c>
      <c r="L37" s="39">
        <f>L36/C36*100</f>
        <v>0</v>
      </c>
      <c r="M37" s="39">
        <f>M36/C36*100</f>
        <v>3.144955314644578</v>
      </c>
      <c r="N37" s="39">
        <f>N36/C36*100</f>
        <v>5.218382091757719</v>
      </c>
      <c r="O37" s="39">
        <f>O36/C36*100</f>
        <v>0.3644522527386652</v>
      </c>
      <c r="P37" s="39">
        <f>P36/C36*100</f>
        <v>3.194975170855771</v>
      </c>
      <c r="Q37" s="19"/>
      <c r="R37" s="26"/>
      <c r="S37" s="19"/>
      <c r="T37" s="19"/>
      <c r="U37" s="8"/>
      <c r="V37" s="8"/>
      <c r="W37" s="8"/>
      <c r="X37" s="17"/>
    </row>
    <row r="38" spans="1:24" ht="10.5">
      <c r="A38" s="13"/>
      <c r="B38" s="14"/>
      <c r="C38" s="12">
        <v>19000</v>
      </c>
      <c r="D38" s="8">
        <f>SUM(E38:P38)</f>
        <v>32468.94</v>
      </c>
      <c r="E38" s="9">
        <v>0</v>
      </c>
      <c r="F38" s="10">
        <v>0</v>
      </c>
      <c r="G38" s="10">
        <v>0</v>
      </c>
      <c r="H38" s="10">
        <v>0</v>
      </c>
      <c r="I38" s="11">
        <v>0</v>
      </c>
      <c r="J38" s="11">
        <v>32468.94</v>
      </c>
      <c r="K38" s="11">
        <v>0</v>
      </c>
      <c r="L38" s="11">
        <v>0</v>
      </c>
      <c r="M38" s="11">
        <v>0</v>
      </c>
      <c r="N38" s="9">
        <v>0</v>
      </c>
      <c r="O38" s="9">
        <v>0</v>
      </c>
      <c r="P38" s="9">
        <v>0</v>
      </c>
      <c r="Q38" s="18"/>
      <c r="R38" s="26"/>
      <c r="S38" s="18"/>
      <c r="T38" s="18"/>
      <c r="U38" s="8"/>
      <c r="V38" s="8"/>
      <c r="W38" s="8"/>
      <c r="X38" s="20"/>
    </row>
    <row r="39" spans="1:24" ht="10.5">
      <c r="A39" s="35">
        <v>1122</v>
      </c>
      <c r="B39" s="36" t="s">
        <v>12</v>
      </c>
      <c r="C39" s="37"/>
      <c r="D39" s="38">
        <f>D38/C38*100</f>
        <v>170.88915789473685</v>
      </c>
      <c r="E39" s="39">
        <f>E38/C38*100</f>
        <v>0</v>
      </c>
      <c r="F39" s="39">
        <f>F38/C38*100</f>
        <v>0</v>
      </c>
      <c r="G39" s="39">
        <f>G38/C38*100</f>
        <v>0</v>
      </c>
      <c r="H39" s="39">
        <f>H38/C38*100</f>
        <v>0</v>
      </c>
      <c r="I39" s="39">
        <f>I38/C38*100</f>
        <v>0</v>
      </c>
      <c r="J39" s="39">
        <f>J38/C38*100</f>
        <v>170.88915789473685</v>
      </c>
      <c r="K39" s="39">
        <f>K38/C38*100</f>
        <v>0</v>
      </c>
      <c r="L39" s="39">
        <f>L38/C38*100</f>
        <v>0</v>
      </c>
      <c r="M39" s="39">
        <f>M38/C38*100</f>
        <v>0</v>
      </c>
      <c r="N39" s="39">
        <f>N38/C38*100</f>
        <v>0</v>
      </c>
      <c r="O39" s="39">
        <f>O38/C38*100</f>
        <v>0</v>
      </c>
      <c r="P39" s="39">
        <f>P38/C38*100</f>
        <v>0</v>
      </c>
      <c r="Q39" s="19"/>
      <c r="R39" s="26"/>
      <c r="S39" s="19"/>
      <c r="T39" s="19"/>
      <c r="U39" s="8"/>
      <c r="V39" s="8"/>
      <c r="W39" s="8"/>
      <c r="X39" s="17"/>
    </row>
    <row r="40" spans="1:24" ht="10.5">
      <c r="A40" s="13"/>
      <c r="B40" s="14"/>
      <c r="C40" s="12">
        <v>209735</v>
      </c>
      <c r="D40" s="8">
        <f>SUM(E40:P40)</f>
        <v>181191.18800000002</v>
      </c>
      <c r="E40" s="9">
        <v>15379.056</v>
      </c>
      <c r="F40" s="10">
        <v>30042.074</v>
      </c>
      <c r="G40" s="10">
        <v>0</v>
      </c>
      <c r="H40" s="10">
        <v>10917.104</v>
      </c>
      <c r="I40" s="11">
        <v>26568.732</v>
      </c>
      <c r="J40" s="11">
        <v>7408.392</v>
      </c>
      <c r="K40" s="11">
        <v>12488.312</v>
      </c>
      <c r="L40" s="11">
        <v>24523.254</v>
      </c>
      <c r="M40" s="11">
        <v>6521.926</v>
      </c>
      <c r="N40" s="9">
        <v>10451.166</v>
      </c>
      <c r="O40" s="9">
        <v>28486.181</v>
      </c>
      <c r="P40" s="9">
        <v>8404.991</v>
      </c>
      <c r="Q40" s="18"/>
      <c r="R40" s="26"/>
      <c r="S40" s="19"/>
      <c r="T40" s="19"/>
      <c r="U40" s="8"/>
      <c r="V40" s="8"/>
      <c r="W40" s="8"/>
      <c r="X40" s="20"/>
    </row>
    <row r="41" spans="1:24" ht="10.5">
      <c r="A41" s="35">
        <v>1211</v>
      </c>
      <c r="B41" s="36" t="s">
        <v>29</v>
      </c>
      <c r="C41" s="37"/>
      <c r="D41" s="38">
        <f>D40/C40*100</f>
        <v>86.39053472238778</v>
      </c>
      <c r="E41" s="39">
        <f>E40/C40*100</f>
        <v>7.332613059336783</v>
      </c>
      <c r="F41" s="39">
        <f>F40/C40*100</f>
        <v>14.323824826566858</v>
      </c>
      <c r="G41" s="39">
        <f>G40/C40*100</f>
        <v>0</v>
      </c>
      <c r="H41" s="39">
        <f>H40/C40*100</f>
        <v>5.205189405678594</v>
      </c>
      <c r="I41" s="39">
        <f>I40/C40*100</f>
        <v>12.667762652871481</v>
      </c>
      <c r="J41" s="39">
        <f>J40/C40*100</f>
        <v>3.5322630939042123</v>
      </c>
      <c r="K41" s="39">
        <f>K40/C40*100</f>
        <v>5.9543290342575155</v>
      </c>
      <c r="L41" s="39">
        <f>L40/C40*100</f>
        <v>11.692494814885452</v>
      </c>
      <c r="M41" s="39">
        <f>M40/C40*100</f>
        <v>3.109603070541398</v>
      </c>
      <c r="N41" s="39">
        <f>N40/C40*100</f>
        <v>4.983033828402507</v>
      </c>
      <c r="O41" s="39">
        <f>O40/C40*100</f>
        <v>13.581987269649796</v>
      </c>
      <c r="P41" s="39">
        <f>P40/C40*100</f>
        <v>4.0074336662931795</v>
      </c>
      <c r="Q41" s="19"/>
      <c r="R41" s="26"/>
      <c r="S41" s="19"/>
      <c r="T41" s="19"/>
      <c r="U41" s="8"/>
      <c r="V41" s="8"/>
      <c r="W41" s="8"/>
      <c r="X41" s="17"/>
    </row>
    <row r="42" spans="1:24" ht="10.5">
      <c r="A42" s="13"/>
      <c r="B42" s="14"/>
      <c r="C42" s="12">
        <v>12630</v>
      </c>
      <c r="D42" s="8">
        <f>SUM(E42:P42)</f>
        <v>16024.41934</v>
      </c>
      <c r="E42" s="9">
        <v>339.143</v>
      </c>
      <c r="F42" s="10">
        <v>41.183</v>
      </c>
      <c r="G42" s="10">
        <v>199.522</v>
      </c>
      <c r="H42" s="10">
        <v>0</v>
      </c>
      <c r="I42" s="11">
        <v>0.859</v>
      </c>
      <c r="J42" s="11">
        <v>9304.576</v>
      </c>
      <c r="K42" s="11">
        <v>1175.378</v>
      </c>
      <c r="L42" s="11">
        <v>246.943</v>
      </c>
      <c r="M42" s="11">
        <v>316.887</v>
      </c>
      <c r="N42" s="9">
        <v>78.305</v>
      </c>
      <c r="O42" s="9">
        <v>111.417</v>
      </c>
      <c r="P42" s="9">
        <v>4210.20634</v>
      </c>
      <c r="Q42" s="18"/>
      <c r="R42" s="26"/>
      <c r="S42" s="19"/>
      <c r="T42" s="19"/>
      <c r="U42" s="8"/>
      <c r="V42" s="8"/>
      <c r="W42" s="8"/>
      <c r="X42" s="20"/>
    </row>
    <row r="43" spans="1:18" ht="10.5">
      <c r="A43" s="35">
        <v>1511</v>
      </c>
      <c r="B43" s="36" t="s">
        <v>13</v>
      </c>
      <c r="C43" s="40"/>
      <c r="D43" s="38">
        <f>D42/C42*100</f>
        <v>126.87584592240697</v>
      </c>
      <c r="E43" s="39">
        <f>E42/C42*100</f>
        <v>2.685217735550277</v>
      </c>
      <c r="F43" s="39">
        <f>F42/C42*100</f>
        <v>0.32607284243863816</v>
      </c>
      <c r="G43" s="39">
        <f>G42/C42*100</f>
        <v>1.5797466349960412</v>
      </c>
      <c r="H43" s="39">
        <f>H42/C42*100</f>
        <v>0</v>
      </c>
      <c r="I43" s="39">
        <f>I42/C42*100</f>
        <v>0.006801266825019795</v>
      </c>
      <c r="J43" s="39">
        <f>J42/C42*100</f>
        <v>73.67043547110055</v>
      </c>
      <c r="K43" s="39">
        <f>K42/C42*100</f>
        <v>9.306239113222485</v>
      </c>
      <c r="L43" s="39">
        <f>L42/C42*100</f>
        <v>1.9552098178939035</v>
      </c>
      <c r="M43" s="39">
        <f>M42/C42*100</f>
        <v>2.509002375296912</v>
      </c>
      <c r="N43" s="39">
        <f>N42/C42*100</f>
        <v>0.6199920823436263</v>
      </c>
      <c r="O43" s="39">
        <f>O42/C42*100</f>
        <v>0.8821615201900237</v>
      </c>
      <c r="P43" s="39">
        <f>P42/C42*100</f>
        <v>33.33496706254948</v>
      </c>
      <c r="Q43" s="11"/>
      <c r="R43" s="9"/>
    </row>
    <row r="44" spans="3:8" ht="10.5">
      <c r="C44" s="9"/>
      <c r="D44" s="9"/>
      <c r="E44" s="9"/>
      <c r="F44" s="9"/>
      <c r="G44" s="9"/>
      <c r="H44" s="9"/>
    </row>
    <row r="45" spans="3:23" s="15" customFormat="1" ht="10.5">
      <c r="C45" s="16">
        <f>SUM(C30,C32,C34,C36,C38,C40,C42)</f>
        <v>523452</v>
      </c>
      <c r="D45" s="16">
        <f aca="true" t="shared" si="1" ref="D45:P45">SUM(D30,D32,D34,D36,D38,D40,D42)</f>
        <v>428536.32120000006</v>
      </c>
      <c r="E45" s="16">
        <f t="shared" si="1"/>
        <v>50366.431</v>
      </c>
      <c r="F45" s="16">
        <f t="shared" si="1"/>
        <v>38517.293999999994</v>
      </c>
      <c r="G45" s="16">
        <f t="shared" si="1"/>
        <v>15978.446000000002</v>
      </c>
      <c r="H45" s="16">
        <f t="shared" si="1"/>
        <v>35618.280999999995</v>
      </c>
      <c r="I45" s="16">
        <f t="shared" si="1"/>
        <v>33421.224799999996</v>
      </c>
      <c r="J45" s="16">
        <f t="shared" si="1"/>
        <v>68292.33099999999</v>
      </c>
      <c r="K45" s="16">
        <f t="shared" si="1"/>
        <v>44812.330799999996</v>
      </c>
      <c r="L45" s="16">
        <f t="shared" si="1"/>
        <v>33220.31313</v>
      </c>
      <c r="M45" s="16">
        <f t="shared" si="1"/>
        <v>18841.971999999998</v>
      </c>
      <c r="N45" s="16">
        <f t="shared" si="1"/>
        <v>24833.60983</v>
      </c>
      <c r="O45" s="16">
        <f t="shared" si="1"/>
        <v>37603.94655</v>
      </c>
      <c r="P45" s="16">
        <f t="shared" si="1"/>
        <v>27030.14109</v>
      </c>
      <c r="R45" s="24"/>
      <c r="S45" s="24"/>
      <c r="T45" s="24"/>
      <c r="U45" s="24"/>
      <c r="V45" s="24"/>
      <c r="W45" s="24"/>
    </row>
    <row r="46" spans="1:23" s="2" customFormat="1" ht="10.5">
      <c r="A46" s="29"/>
      <c r="B46" s="29" t="s">
        <v>14</v>
      </c>
      <c r="C46" s="30"/>
      <c r="D46" s="31">
        <f>D45/C45*100</f>
        <v>81.86735769468835</v>
      </c>
      <c r="E46" s="31">
        <f>E45/C45*100</f>
        <v>9.621976991204543</v>
      </c>
      <c r="F46" s="31">
        <f>F45/C45*100</f>
        <v>7.3583239723986145</v>
      </c>
      <c r="G46" s="31">
        <f>G45/C45*100</f>
        <v>3.052514079609974</v>
      </c>
      <c r="H46" s="31">
        <f>H45/C45*100</f>
        <v>6.804498024651734</v>
      </c>
      <c r="I46" s="31">
        <f>I45/C45*100</f>
        <v>6.384773541795617</v>
      </c>
      <c r="J46" s="31">
        <f>J45/C45*100</f>
        <v>13.046531678167241</v>
      </c>
      <c r="K46" s="31">
        <f>K45/C45*100</f>
        <v>8.560924554686961</v>
      </c>
      <c r="L46" s="31">
        <f>L45/C45*100</f>
        <v>6.346391480021091</v>
      </c>
      <c r="M46" s="31">
        <f>M45/C45*100</f>
        <v>3.5995606091867063</v>
      </c>
      <c r="N46" s="31">
        <f>N45/C45*100</f>
        <v>4.744200008787817</v>
      </c>
      <c r="O46" s="31">
        <f>O45/C45*100</f>
        <v>7.183838546800852</v>
      </c>
      <c r="P46" s="31">
        <f>P45/C45*100</f>
        <v>5.163824207377181</v>
      </c>
      <c r="R46" s="25"/>
      <c r="S46" s="25"/>
      <c r="T46" s="25"/>
      <c r="U46" s="25"/>
      <c r="V46" s="25"/>
      <c r="W46" s="25"/>
    </row>
    <row r="47" spans="1:16" ht="10.5">
      <c r="A47" s="45" t="s">
        <v>30</v>
      </c>
      <c r="B47" s="45"/>
      <c r="C47" s="32"/>
      <c r="D47" s="33">
        <f>SUM(E47:P47)</f>
        <v>99.99999999999996</v>
      </c>
      <c r="E47" s="34">
        <f>E45/D45*100</f>
        <v>11.753130016835547</v>
      </c>
      <c r="F47" s="34">
        <f>F45/D45*100</f>
        <v>8.988104880385105</v>
      </c>
      <c r="G47" s="34">
        <f>G45/D45*100</f>
        <v>3.7286095039171205</v>
      </c>
      <c r="H47" s="34">
        <f>H45/D45*100</f>
        <v>8.311613097405754</v>
      </c>
      <c r="I47" s="34">
        <f>I45/D45*100</f>
        <v>7.798924652737228</v>
      </c>
      <c r="J47" s="34">
        <f>J45/D45*100</f>
        <v>15.936182680797229</v>
      </c>
      <c r="K47" s="34">
        <f>K45/D45*100</f>
        <v>10.457067133659798</v>
      </c>
      <c r="L47" s="34">
        <f>L45/D45*100</f>
        <v>7.752041422527617</v>
      </c>
      <c r="M47" s="34">
        <f>M45/D45*100</f>
        <v>4.396820308541911</v>
      </c>
      <c r="N47" s="34">
        <f>N45/D45*100</f>
        <v>5.794983669169556</v>
      </c>
      <c r="O47" s="34">
        <f>O45/D45*100</f>
        <v>8.774973016219564</v>
      </c>
      <c r="P47" s="34">
        <f>P45/D45*100</f>
        <v>6.307549617803551</v>
      </c>
    </row>
    <row r="49" spans="1:23" s="1" customFormat="1" ht="10.5">
      <c r="A49" s="44" t="s">
        <v>36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R49" s="21"/>
      <c r="S49" s="21"/>
      <c r="T49" s="21"/>
      <c r="U49" s="21"/>
      <c r="V49" s="21"/>
      <c r="W49" s="21"/>
    </row>
    <row r="50" ht="10.5">
      <c r="A50" s="2"/>
    </row>
    <row r="51" spans="1:23" s="4" customFormat="1" ht="10.5">
      <c r="A51" s="27"/>
      <c r="B51" s="27"/>
      <c r="C51" s="28" t="s">
        <v>2</v>
      </c>
      <c r="D51" s="27" t="s">
        <v>4</v>
      </c>
      <c r="E51" s="27" t="s">
        <v>16</v>
      </c>
      <c r="F51" s="27" t="s">
        <v>17</v>
      </c>
      <c r="G51" s="27" t="s">
        <v>18</v>
      </c>
      <c r="H51" s="27" t="s">
        <v>19</v>
      </c>
      <c r="I51" s="27" t="s">
        <v>20</v>
      </c>
      <c r="J51" s="27" t="s">
        <v>21</v>
      </c>
      <c r="K51" s="27" t="s">
        <v>22</v>
      </c>
      <c r="L51" s="27" t="s">
        <v>23</v>
      </c>
      <c r="M51" s="27" t="s">
        <v>24</v>
      </c>
      <c r="N51" s="27" t="s">
        <v>25</v>
      </c>
      <c r="O51" s="27" t="s">
        <v>26</v>
      </c>
      <c r="P51" s="27" t="s">
        <v>27</v>
      </c>
      <c r="R51" s="22"/>
      <c r="S51" s="22"/>
      <c r="T51" s="22"/>
      <c r="U51" s="22"/>
      <c r="V51" s="22"/>
      <c r="W51" s="22"/>
    </row>
    <row r="52" spans="1:23" s="4" customFormat="1" ht="10.5">
      <c r="A52" s="27" t="s">
        <v>0</v>
      </c>
      <c r="B52" s="27" t="s">
        <v>1</v>
      </c>
      <c r="C52" s="28" t="s">
        <v>3</v>
      </c>
      <c r="D52" s="27" t="s">
        <v>15</v>
      </c>
      <c r="E52" s="27" t="s">
        <v>15</v>
      </c>
      <c r="F52" s="27" t="s">
        <v>15</v>
      </c>
      <c r="G52" s="27" t="s">
        <v>15</v>
      </c>
      <c r="H52" s="27" t="s">
        <v>15</v>
      </c>
      <c r="I52" s="27" t="s">
        <v>15</v>
      </c>
      <c r="J52" s="27" t="s">
        <v>15</v>
      </c>
      <c r="K52" s="27" t="s">
        <v>15</v>
      </c>
      <c r="L52" s="27" t="s">
        <v>15</v>
      </c>
      <c r="M52" s="27" t="s">
        <v>15</v>
      </c>
      <c r="N52" s="27" t="s">
        <v>15</v>
      </c>
      <c r="O52" s="27" t="s">
        <v>15</v>
      </c>
      <c r="P52" s="27" t="s">
        <v>15</v>
      </c>
      <c r="R52" s="22"/>
      <c r="S52" s="22"/>
      <c r="T52" s="22"/>
      <c r="U52" s="22"/>
      <c r="V52" s="22"/>
      <c r="W52" s="22"/>
    </row>
    <row r="53" spans="6:23" s="5" customFormat="1" ht="10.5">
      <c r="F53" s="6"/>
      <c r="G53" s="6"/>
      <c r="R53" s="23"/>
      <c r="S53" s="23"/>
      <c r="T53" s="23"/>
      <c r="U53" s="23"/>
      <c r="V53" s="23"/>
      <c r="W53" s="23"/>
    </row>
    <row r="54" spans="3:24" s="7" customFormat="1" ht="10.5">
      <c r="C54" s="8">
        <v>95530</v>
      </c>
      <c r="D54" s="8">
        <f>SUM(E54:P54)</f>
        <v>90695.34871</v>
      </c>
      <c r="E54" s="9">
        <v>12130.85332</v>
      </c>
      <c r="F54" s="10">
        <v>7128.635</v>
      </c>
      <c r="G54" s="10">
        <v>5957.196</v>
      </c>
      <c r="H54" s="9">
        <v>5069.428</v>
      </c>
      <c r="I54" s="9">
        <v>5871.406</v>
      </c>
      <c r="J54" s="9">
        <v>7666.478</v>
      </c>
      <c r="K54" s="9">
        <v>7980.104</v>
      </c>
      <c r="L54" s="9">
        <v>7525.472</v>
      </c>
      <c r="M54" s="9">
        <v>7933.159</v>
      </c>
      <c r="N54" s="9">
        <v>7671.781</v>
      </c>
      <c r="O54" s="9">
        <v>7692.102</v>
      </c>
      <c r="P54" s="9">
        <v>8068.73439</v>
      </c>
      <c r="Q54" s="18"/>
      <c r="R54" s="26"/>
      <c r="S54" s="18"/>
      <c r="T54" s="18"/>
      <c r="U54" s="8"/>
      <c r="V54" s="8"/>
      <c r="W54" s="8"/>
      <c r="X54" s="20"/>
    </row>
    <row r="55" spans="1:24" ht="10.5">
      <c r="A55" s="35">
        <v>1111</v>
      </c>
      <c r="B55" s="36" t="s">
        <v>9</v>
      </c>
      <c r="C55" s="37"/>
      <c r="D55" s="38">
        <f>D54/C54*100</f>
        <v>94.93912771904115</v>
      </c>
      <c r="E55" s="39">
        <f>E54/C54*100</f>
        <v>12.698475159635716</v>
      </c>
      <c r="F55" s="39">
        <f>F54/C54*100</f>
        <v>7.462195121951219</v>
      </c>
      <c r="G55" s="39">
        <f>G54/C54*100</f>
        <v>6.235942635821208</v>
      </c>
      <c r="H55" s="39">
        <f>H54/C54*100</f>
        <v>5.306634565058096</v>
      </c>
      <c r="I55" s="39">
        <f>I54/C54*100</f>
        <v>6.146138385847378</v>
      </c>
      <c r="J55" s="39">
        <f>J54/C54*100</f>
        <v>8.02520464775463</v>
      </c>
      <c r="K55" s="39">
        <f>K54/C54*100</f>
        <v>8.353505705014133</v>
      </c>
      <c r="L55" s="39">
        <f>L54/C54*100</f>
        <v>7.87760075368994</v>
      </c>
      <c r="M55" s="39">
        <f>M54/C54*100</f>
        <v>8.304364074112843</v>
      </c>
      <c r="N55" s="39">
        <f>N54/C54*100</f>
        <v>8.030755783523501</v>
      </c>
      <c r="O55" s="39">
        <f>O54/C54*100</f>
        <v>8.052027635297812</v>
      </c>
      <c r="P55" s="39">
        <f>P54/C54*100</f>
        <v>8.446283251334659</v>
      </c>
      <c r="Q55" s="19"/>
      <c r="R55" s="26"/>
      <c r="S55" s="19"/>
      <c r="T55" s="19"/>
      <c r="U55" s="8"/>
      <c r="V55" s="8"/>
      <c r="W55" s="8"/>
      <c r="X55" s="17"/>
    </row>
    <row r="56" spans="1:24" ht="10.5">
      <c r="A56" s="7"/>
      <c r="C56" s="8">
        <v>16980</v>
      </c>
      <c r="D56" s="8">
        <f>SUM(E56:P56)</f>
        <v>18739.13958</v>
      </c>
      <c r="E56" s="9">
        <v>1555.76029</v>
      </c>
      <c r="F56" s="9">
        <v>215.49</v>
      </c>
      <c r="G56" s="9">
        <v>2245.701</v>
      </c>
      <c r="H56" s="9">
        <v>0</v>
      </c>
      <c r="I56" s="11">
        <v>0.857</v>
      </c>
      <c r="J56" s="11">
        <v>258.189</v>
      </c>
      <c r="K56" s="11">
        <v>3559.23769</v>
      </c>
      <c r="L56" s="11">
        <v>3433.6175</v>
      </c>
      <c r="M56" s="11">
        <v>2299.955</v>
      </c>
      <c r="N56" s="9">
        <v>813.38673</v>
      </c>
      <c r="O56" s="9">
        <v>257.6535</v>
      </c>
      <c r="P56" s="9">
        <v>4099.29187</v>
      </c>
      <c r="Q56" s="18"/>
      <c r="R56" s="26"/>
      <c r="S56" s="19"/>
      <c r="T56" s="19"/>
      <c r="U56" s="8"/>
      <c r="V56" s="8"/>
      <c r="W56" s="8"/>
      <c r="X56" s="20"/>
    </row>
    <row r="57" spans="1:24" ht="10.5">
      <c r="A57" s="35">
        <v>1112</v>
      </c>
      <c r="B57" s="36" t="s">
        <v>10</v>
      </c>
      <c r="C57" s="37"/>
      <c r="D57" s="38">
        <f>D56/C56*100</f>
        <v>110.36006819787984</v>
      </c>
      <c r="E57" s="39">
        <f>E56/C56*100</f>
        <v>9.162310306242638</v>
      </c>
      <c r="F57" s="39">
        <f>F56/C56*100</f>
        <v>1.2690812720848057</v>
      </c>
      <c r="G57" s="39">
        <f>G56/C56*100</f>
        <v>13.225565371024736</v>
      </c>
      <c r="H57" s="39">
        <f>H56/C56*100</f>
        <v>0</v>
      </c>
      <c r="I57" s="39">
        <f>I56/C56*100</f>
        <v>0.005047114252061249</v>
      </c>
      <c r="J57" s="39">
        <f>J56/C56*100</f>
        <v>1.5205477031802122</v>
      </c>
      <c r="K57" s="39">
        <f>K56/C56*100</f>
        <v>20.96135270906949</v>
      </c>
      <c r="L57" s="39">
        <f>L56/C56*100</f>
        <v>20.22154004711425</v>
      </c>
      <c r="M57" s="39">
        <f>M56/C56*100</f>
        <v>13.545082449941107</v>
      </c>
      <c r="N57" s="39">
        <f>N56/C56*100</f>
        <v>4.790263427561837</v>
      </c>
      <c r="O57" s="39">
        <f>O56/C56*100</f>
        <v>1.5173939929328621</v>
      </c>
      <c r="P57" s="39">
        <f>P56/C56*100</f>
        <v>24.141883804475853</v>
      </c>
      <c r="Q57" s="19"/>
      <c r="R57" s="26"/>
      <c r="S57" s="19"/>
      <c r="T57" s="18"/>
      <c r="U57" s="8"/>
      <c r="V57" s="8"/>
      <c r="W57" s="8"/>
      <c r="X57" s="17"/>
    </row>
    <row r="58" spans="1:24" ht="10.5">
      <c r="A58" s="7"/>
      <c r="C58" s="12">
        <v>7400</v>
      </c>
      <c r="D58" s="8">
        <f>SUM(E58:P58)</f>
        <v>7497.6456</v>
      </c>
      <c r="E58" s="9">
        <v>692.09028</v>
      </c>
      <c r="F58" s="9">
        <v>677.272</v>
      </c>
      <c r="G58" s="9">
        <v>439.78</v>
      </c>
      <c r="H58" s="9">
        <v>483.161</v>
      </c>
      <c r="I58" s="11">
        <v>625.153</v>
      </c>
      <c r="J58" s="11">
        <v>562.669</v>
      </c>
      <c r="K58" s="11">
        <v>687.751</v>
      </c>
      <c r="L58" s="11">
        <v>795.11</v>
      </c>
      <c r="M58" s="11">
        <v>745.505</v>
      </c>
      <c r="N58" s="9">
        <v>617.117</v>
      </c>
      <c r="O58" s="9">
        <v>682.365</v>
      </c>
      <c r="P58" s="9">
        <v>489.67232</v>
      </c>
      <c r="Q58" s="18"/>
      <c r="R58" s="26"/>
      <c r="S58" s="19"/>
      <c r="T58" s="19"/>
      <c r="U58" s="8"/>
      <c r="V58" s="8"/>
      <c r="W58" s="8"/>
      <c r="X58" s="20"/>
    </row>
    <row r="59" spans="1:24" ht="10.5">
      <c r="A59" s="35">
        <v>1113</v>
      </c>
      <c r="B59" s="36" t="s">
        <v>28</v>
      </c>
      <c r="C59" s="37"/>
      <c r="D59" s="38">
        <f>D58/C58*100</f>
        <v>101.31953513513514</v>
      </c>
      <c r="E59" s="39">
        <f>E58/C58*100</f>
        <v>9.352571351351353</v>
      </c>
      <c r="F59" s="39">
        <f>F58/C58*100</f>
        <v>9.152324324324326</v>
      </c>
      <c r="G59" s="39">
        <f>G58/C58*100</f>
        <v>5.942972972972973</v>
      </c>
      <c r="H59" s="39">
        <f>H58/C58*100</f>
        <v>6.529202702702702</v>
      </c>
      <c r="I59" s="39">
        <f>I58/C58*100</f>
        <v>8.448013513513514</v>
      </c>
      <c r="J59" s="39">
        <f>J58/C58*100</f>
        <v>7.603635135135136</v>
      </c>
      <c r="K59" s="39">
        <f>K58/C58*100</f>
        <v>9.293932432432433</v>
      </c>
      <c r="L59" s="39">
        <f>L58/C58*100</f>
        <v>10.74472972972973</v>
      </c>
      <c r="M59" s="39">
        <f>M58/C58*100</f>
        <v>10.074391891891892</v>
      </c>
      <c r="N59" s="39">
        <f>N58/C58*100</f>
        <v>8.339418918918918</v>
      </c>
      <c r="O59" s="39">
        <f>O58/C58*100</f>
        <v>9.221148648648649</v>
      </c>
      <c r="P59" s="39">
        <f>P58/C58*100</f>
        <v>6.617193513513514</v>
      </c>
      <c r="Q59" s="19"/>
      <c r="R59" s="26"/>
      <c r="S59" s="19"/>
      <c r="T59" s="19"/>
      <c r="U59" s="8"/>
      <c r="V59" s="8"/>
      <c r="W59" s="8"/>
      <c r="X59" s="17"/>
    </row>
    <row r="60" spans="1:24" ht="10.5">
      <c r="A60" s="13"/>
      <c r="B60" s="14"/>
      <c r="C60" s="12">
        <v>95920</v>
      </c>
      <c r="D60" s="8">
        <f>SUM(E60:P60)</f>
        <v>91361.98266000001</v>
      </c>
      <c r="E60" s="9">
        <v>13788.43056</v>
      </c>
      <c r="F60" s="10">
        <v>628.365</v>
      </c>
      <c r="G60" s="10">
        <v>17959.552</v>
      </c>
      <c r="H60" s="10">
        <v>4322.552</v>
      </c>
      <c r="I60" s="11">
        <v>0</v>
      </c>
      <c r="J60" s="11">
        <v>17291.844</v>
      </c>
      <c r="K60" s="11">
        <v>19175.984</v>
      </c>
      <c r="L60" s="11">
        <v>0</v>
      </c>
      <c r="M60" s="11">
        <v>11160.239</v>
      </c>
      <c r="N60" s="9">
        <v>1650.505</v>
      </c>
      <c r="O60" s="9">
        <v>798.244</v>
      </c>
      <c r="P60" s="9">
        <v>4586.2671</v>
      </c>
      <c r="Q60" s="18"/>
      <c r="R60" s="26"/>
      <c r="S60" s="19"/>
      <c r="T60" s="19"/>
      <c r="U60" s="8"/>
      <c r="V60" s="8"/>
      <c r="W60" s="8"/>
      <c r="X60" s="20"/>
    </row>
    <row r="61" spans="1:24" ht="10.5">
      <c r="A61" s="35">
        <v>1121</v>
      </c>
      <c r="B61" s="36" t="s">
        <v>11</v>
      </c>
      <c r="C61" s="37"/>
      <c r="D61" s="38">
        <f>D60/C60*100</f>
        <v>95.2481053586322</v>
      </c>
      <c r="E61" s="39">
        <f>E60/C60*100</f>
        <v>14.374927606338616</v>
      </c>
      <c r="F61" s="39">
        <f>F60/C60*100</f>
        <v>0.6550927856547123</v>
      </c>
      <c r="G61" s="39">
        <f>G60/C60*100</f>
        <v>18.723469557964968</v>
      </c>
      <c r="H61" s="39">
        <f>H60/C60*100</f>
        <v>4.506413678065054</v>
      </c>
      <c r="I61" s="39">
        <f>I60/C60*100</f>
        <v>0</v>
      </c>
      <c r="J61" s="39">
        <f>J60/C60*100</f>
        <v>18.02736030025021</v>
      </c>
      <c r="K61" s="39">
        <f>K60/C60*100</f>
        <v>19.99164303586322</v>
      </c>
      <c r="L61" s="39">
        <f>L60/C60*100</f>
        <v>0</v>
      </c>
      <c r="M61" s="39">
        <f>M60/C60*100</f>
        <v>11.63494474562135</v>
      </c>
      <c r="N61" s="39">
        <f>N60/C60*100</f>
        <v>1.7207099666388659</v>
      </c>
      <c r="O61" s="39">
        <f>O60/C60*100</f>
        <v>0.8321976647206006</v>
      </c>
      <c r="P61" s="39">
        <f>P60/C60*100</f>
        <v>4.781346017514595</v>
      </c>
      <c r="Q61" s="19"/>
      <c r="R61" s="26"/>
      <c r="S61" s="19"/>
      <c r="T61" s="19"/>
      <c r="U61" s="8"/>
      <c r="V61" s="8"/>
      <c r="W61" s="8"/>
      <c r="X61" s="17"/>
    </row>
    <row r="62" spans="1:24" ht="10.5">
      <c r="A62" s="13"/>
      <c r="B62" s="14"/>
      <c r="C62" s="12">
        <v>25000</v>
      </c>
      <c r="D62" s="8">
        <f>SUM(E62:P62)</f>
        <v>56757.4</v>
      </c>
      <c r="E62" s="9">
        <v>0</v>
      </c>
      <c r="F62" s="10">
        <v>0</v>
      </c>
      <c r="G62" s="10">
        <v>0</v>
      </c>
      <c r="H62" s="10">
        <v>0</v>
      </c>
      <c r="I62" s="11">
        <v>56757.4</v>
      </c>
      <c r="J62" s="11">
        <v>0</v>
      </c>
      <c r="K62" s="11">
        <v>0</v>
      </c>
      <c r="L62" s="11">
        <v>0</v>
      </c>
      <c r="M62" s="11">
        <v>0</v>
      </c>
      <c r="N62" s="9">
        <v>0</v>
      </c>
      <c r="O62" s="9">
        <v>0</v>
      </c>
      <c r="P62" s="9">
        <v>0</v>
      </c>
      <c r="Q62" s="18"/>
      <c r="R62" s="26"/>
      <c r="S62" s="18"/>
      <c r="T62" s="18"/>
      <c r="U62" s="8"/>
      <c r="V62" s="8"/>
      <c r="W62" s="8"/>
      <c r="X62" s="20"/>
    </row>
    <row r="63" spans="1:24" ht="10.5">
      <c r="A63" s="35">
        <v>1122</v>
      </c>
      <c r="B63" s="36" t="s">
        <v>12</v>
      </c>
      <c r="C63" s="37"/>
      <c r="D63" s="38">
        <f>D62/C62*100</f>
        <v>227.02960000000002</v>
      </c>
      <c r="E63" s="39">
        <f>E62/C62*100</f>
        <v>0</v>
      </c>
      <c r="F63" s="39">
        <f>F62/C62*100</f>
        <v>0</v>
      </c>
      <c r="G63" s="39">
        <f>G62/C62*100</f>
        <v>0</v>
      </c>
      <c r="H63" s="39">
        <f>H62/C62*100</f>
        <v>0</v>
      </c>
      <c r="I63" s="39">
        <f>I62/C62*100</f>
        <v>227.02960000000002</v>
      </c>
      <c r="J63" s="39">
        <f>J62/C62*100</f>
        <v>0</v>
      </c>
      <c r="K63" s="39">
        <f>K62/C62*100</f>
        <v>0</v>
      </c>
      <c r="L63" s="39">
        <f>L62/C62*100</f>
        <v>0</v>
      </c>
      <c r="M63" s="39">
        <f>M62/C62*100</f>
        <v>0</v>
      </c>
      <c r="N63" s="39">
        <f>N62/C62*100</f>
        <v>0</v>
      </c>
      <c r="O63" s="39">
        <f>O62/C62*100</f>
        <v>0</v>
      </c>
      <c r="P63" s="39">
        <f>P62/C62*100</f>
        <v>0</v>
      </c>
      <c r="Q63" s="19"/>
      <c r="R63" s="26"/>
      <c r="S63" s="19"/>
      <c r="T63" s="19"/>
      <c r="U63" s="8"/>
      <c r="V63" s="8"/>
      <c r="W63" s="8"/>
      <c r="X63" s="17"/>
    </row>
    <row r="64" spans="1:24" ht="10.5">
      <c r="A64" s="13"/>
      <c r="B64" s="14"/>
      <c r="C64" s="12">
        <v>189230</v>
      </c>
      <c r="D64" s="8">
        <f>SUM(E64:P64)</f>
        <v>197054.4083</v>
      </c>
      <c r="E64" s="9">
        <v>15545.55438</v>
      </c>
      <c r="F64" s="10">
        <v>30551.331</v>
      </c>
      <c r="G64" s="10">
        <v>1375.75</v>
      </c>
      <c r="H64" s="10">
        <v>12977.477</v>
      </c>
      <c r="I64" s="11">
        <v>27892.048</v>
      </c>
      <c r="J64" s="11">
        <v>5802.071</v>
      </c>
      <c r="K64" s="11">
        <v>15474.94492</v>
      </c>
      <c r="L64" s="11">
        <v>31182.109</v>
      </c>
      <c r="M64" s="11">
        <v>5871.749</v>
      </c>
      <c r="N64" s="9">
        <v>14381.891</v>
      </c>
      <c r="O64" s="9">
        <v>31173.682</v>
      </c>
      <c r="P64" s="9">
        <v>4825.801</v>
      </c>
      <c r="Q64" s="18"/>
      <c r="R64" s="26"/>
      <c r="S64" s="19"/>
      <c r="T64" s="19"/>
      <c r="U64" s="8"/>
      <c r="V64" s="8"/>
      <c r="W64" s="8"/>
      <c r="X64" s="20"/>
    </row>
    <row r="65" spans="1:24" ht="10.5">
      <c r="A65" s="35">
        <v>1211</v>
      </c>
      <c r="B65" s="36" t="s">
        <v>29</v>
      </c>
      <c r="C65" s="37"/>
      <c r="D65" s="38">
        <f>D64/C64*100</f>
        <v>104.13486672303547</v>
      </c>
      <c r="E65" s="39">
        <f>E64/C64*100</f>
        <v>8.215163758389261</v>
      </c>
      <c r="F65" s="39">
        <f>F64/C64*100</f>
        <v>16.145077947471332</v>
      </c>
      <c r="G65" s="39">
        <f>G64/C64*100</f>
        <v>0.7270253131110289</v>
      </c>
      <c r="H65" s="39">
        <f>H64/C64*100</f>
        <v>6.858044179041379</v>
      </c>
      <c r="I65" s="39">
        <f>I64/C64*100</f>
        <v>14.739760080325528</v>
      </c>
      <c r="J65" s="39">
        <f>J64/C64*100</f>
        <v>3.066147545315225</v>
      </c>
      <c r="K65" s="39">
        <f>K64/C64*100</f>
        <v>8.17784966442953</v>
      </c>
      <c r="L65" s="39">
        <f>L64/C64*100</f>
        <v>16.478417269988903</v>
      </c>
      <c r="M65" s="39">
        <f>M64/C64*100</f>
        <v>3.1029694023146437</v>
      </c>
      <c r="N65" s="39">
        <f>N64/C64*100</f>
        <v>7.600217196004862</v>
      </c>
      <c r="O65" s="39">
        <f>O64/C64*100</f>
        <v>16.473963959203086</v>
      </c>
      <c r="P65" s="39">
        <f>P64/C64*100</f>
        <v>2.5502304074406807</v>
      </c>
      <c r="Q65" s="19"/>
      <c r="R65" s="26"/>
      <c r="S65" s="19"/>
      <c r="T65" s="19"/>
      <c r="U65" s="8"/>
      <c r="V65" s="8"/>
      <c r="W65" s="8"/>
      <c r="X65" s="17"/>
    </row>
    <row r="66" spans="1:24" ht="10.5">
      <c r="A66" s="13"/>
      <c r="B66" s="14"/>
      <c r="C66" s="12">
        <v>21600</v>
      </c>
      <c r="D66" s="8">
        <f>SUM(E66:P66)</f>
        <v>23684.071749999996</v>
      </c>
      <c r="E66" s="9">
        <v>192.26082</v>
      </c>
      <c r="F66" s="10">
        <v>0</v>
      </c>
      <c r="G66" s="10">
        <v>0</v>
      </c>
      <c r="H66" s="10">
        <v>6.475</v>
      </c>
      <c r="I66" s="11">
        <v>21.248</v>
      </c>
      <c r="J66" s="11">
        <v>15585.624</v>
      </c>
      <c r="K66" s="11">
        <v>755.751</v>
      </c>
      <c r="L66" s="11">
        <v>181.268</v>
      </c>
      <c r="M66" s="11">
        <v>472.657</v>
      </c>
      <c r="N66" s="9">
        <v>67.62</v>
      </c>
      <c r="O66" s="9">
        <v>71.792</v>
      </c>
      <c r="P66" s="9">
        <v>6329.37593</v>
      </c>
      <c r="Q66" s="18"/>
      <c r="R66" s="26"/>
      <c r="S66" s="19"/>
      <c r="T66" s="19"/>
      <c r="U66" s="8"/>
      <c r="V66" s="8"/>
      <c r="W66" s="8"/>
      <c r="X66" s="20"/>
    </row>
    <row r="67" spans="1:18" ht="10.5">
      <c r="A67" s="35">
        <v>1511</v>
      </c>
      <c r="B67" s="36" t="s">
        <v>13</v>
      </c>
      <c r="C67" s="40"/>
      <c r="D67" s="38">
        <f>D66/C66*100</f>
        <v>109.64848032407406</v>
      </c>
      <c r="E67" s="39">
        <f>E66/C66*100</f>
        <v>0.8900963888888889</v>
      </c>
      <c r="F67" s="39">
        <f>F66/C66*100</f>
        <v>0</v>
      </c>
      <c r="G67" s="39">
        <f>G66/C66*100</f>
        <v>0</v>
      </c>
      <c r="H67" s="39">
        <f>H66/C66*100</f>
        <v>0.02997685185185185</v>
      </c>
      <c r="I67" s="39">
        <f>I66/C66*100</f>
        <v>0.09837037037037036</v>
      </c>
      <c r="J67" s="39">
        <f>J66/C66*100</f>
        <v>72.15566666666666</v>
      </c>
      <c r="K67" s="39">
        <f>K66/C66*100</f>
        <v>3.498847222222222</v>
      </c>
      <c r="L67" s="39">
        <f>L66/C66*100</f>
        <v>0.8392037037037037</v>
      </c>
      <c r="M67" s="39">
        <f>M66/C66*100</f>
        <v>2.1882268518518515</v>
      </c>
      <c r="N67" s="39">
        <f>N66/C66*100</f>
        <v>0.3130555555555556</v>
      </c>
      <c r="O67" s="39">
        <f>O66/C66*100</f>
        <v>0.33237037037037037</v>
      </c>
      <c r="P67" s="39">
        <f>P66/C66*100</f>
        <v>29.30266634259259</v>
      </c>
      <c r="Q67" s="11"/>
      <c r="R67" s="9"/>
    </row>
    <row r="68" spans="3:8" ht="10.5">
      <c r="C68" s="9"/>
      <c r="D68" s="9"/>
      <c r="E68" s="9"/>
      <c r="F68" s="9"/>
      <c r="G68" s="9"/>
      <c r="H68" s="9"/>
    </row>
    <row r="69" spans="3:23" s="15" customFormat="1" ht="10.5">
      <c r="C69" s="16">
        <f>SUM(C54,C56,C58,C60,C62,C64,C66)</f>
        <v>451660</v>
      </c>
      <c r="D69" s="16">
        <f aca="true" t="shared" si="2" ref="D69:P69">SUM(D54,D56,D58,D60,D62,D64,D66)</f>
        <v>485789.9966000001</v>
      </c>
      <c r="E69" s="16">
        <f t="shared" si="2"/>
        <v>43904.94965</v>
      </c>
      <c r="F69" s="16">
        <f t="shared" si="2"/>
        <v>39201.093</v>
      </c>
      <c r="G69" s="16">
        <f t="shared" si="2"/>
        <v>27977.979</v>
      </c>
      <c r="H69" s="16">
        <f t="shared" si="2"/>
        <v>22859.093</v>
      </c>
      <c r="I69" s="16">
        <f t="shared" si="2"/>
        <v>91168.11200000001</v>
      </c>
      <c r="J69" s="16">
        <f t="shared" si="2"/>
        <v>47166.875</v>
      </c>
      <c r="K69" s="16">
        <f t="shared" si="2"/>
        <v>47633.77261</v>
      </c>
      <c r="L69" s="16">
        <f t="shared" si="2"/>
        <v>43117.576499999996</v>
      </c>
      <c r="M69" s="16">
        <f t="shared" si="2"/>
        <v>28483.264</v>
      </c>
      <c r="N69" s="16">
        <f t="shared" si="2"/>
        <v>25202.30073</v>
      </c>
      <c r="O69" s="16">
        <f t="shared" si="2"/>
        <v>40675.838500000005</v>
      </c>
      <c r="P69" s="16">
        <f t="shared" si="2"/>
        <v>28399.142609999995</v>
      </c>
      <c r="R69" s="24"/>
      <c r="S69" s="24"/>
      <c r="T69" s="24"/>
      <c r="U69" s="24"/>
      <c r="V69" s="24"/>
      <c r="W69" s="24"/>
    </row>
    <row r="70" spans="1:23" s="2" customFormat="1" ht="10.5">
      <c r="A70" s="29"/>
      <c r="B70" s="29" t="s">
        <v>14</v>
      </c>
      <c r="C70" s="30"/>
      <c r="D70" s="31">
        <f>D69/C69*100</f>
        <v>107.5565683478723</v>
      </c>
      <c r="E70" s="31">
        <f>E69/C69*100</f>
        <v>9.720796539432316</v>
      </c>
      <c r="F70" s="31">
        <f>F69/C69*100</f>
        <v>8.67933689058141</v>
      </c>
      <c r="G70" s="31">
        <f>G69/C69*100</f>
        <v>6.194477925873445</v>
      </c>
      <c r="H70" s="31">
        <f>H69/C69*100</f>
        <v>5.061128503741752</v>
      </c>
      <c r="I70" s="31">
        <f>I69/C69*100</f>
        <v>20.185119780365763</v>
      </c>
      <c r="J70" s="31">
        <f>J69/C69*100</f>
        <v>10.443004693796217</v>
      </c>
      <c r="K70" s="31">
        <f>K69/C69*100</f>
        <v>10.546378384182791</v>
      </c>
      <c r="L70" s="31">
        <f>L69/C69*100</f>
        <v>9.546467807642916</v>
      </c>
      <c r="M70" s="31">
        <f>M69/C69*100</f>
        <v>6.30635079484568</v>
      </c>
      <c r="N70" s="31">
        <f>N69/C69*100</f>
        <v>5.579927540627906</v>
      </c>
      <c r="O70" s="31">
        <f>O69/C69*100</f>
        <v>9.005853628835851</v>
      </c>
      <c r="P70" s="31">
        <f>P69/C69*100</f>
        <v>6.287725857946241</v>
      </c>
      <c r="R70" s="25"/>
      <c r="S70" s="25"/>
      <c r="T70" s="25"/>
      <c r="U70" s="25"/>
      <c r="V70" s="25"/>
      <c r="W70" s="25"/>
    </row>
    <row r="71" spans="1:16" ht="10.5">
      <c r="A71" s="45" t="s">
        <v>30</v>
      </c>
      <c r="B71" s="45"/>
      <c r="C71" s="32"/>
      <c r="D71" s="33">
        <f>SUM(E71:P71)</f>
        <v>99.99999999999997</v>
      </c>
      <c r="E71" s="34">
        <f>E69/D69*100</f>
        <v>9.037845562339024</v>
      </c>
      <c r="F71" s="34">
        <f>F69/D69*100</f>
        <v>8.069555419906726</v>
      </c>
      <c r="G71" s="34">
        <f>G69/D69*100</f>
        <v>5.759274418126211</v>
      </c>
      <c r="H71" s="34">
        <f>H69/D69*100</f>
        <v>4.705550373615906</v>
      </c>
      <c r="I71" s="34">
        <f>I69/D69*100</f>
        <v>18.766980102117646</v>
      </c>
      <c r="J71" s="34">
        <f>J69/D69*100</f>
        <v>9.7093137631727</v>
      </c>
      <c r="K71" s="34">
        <f>K69/D69*100</f>
        <v>9.805424760366503</v>
      </c>
      <c r="L71" s="34">
        <f>L69/D69*100</f>
        <v>8.875764590003085</v>
      </c>
      <c r="M71" s="34">
        <f>M69/D69*100</f>
        <v>5.8632874697609605</v>
      </c>
      <c r="N71" s="34">
        <f>N69/D69*100</f>
        <v>5.18790030803199</v>
      </c>
      <c r="O71" s="34">
        <f>O69/D69*100</f>
        <v>8.373132173302556</v>
      </c>
      <c r="P71" s="34">
        <f>P69/D69*100</f>
        <v>5.8459710592566765</v>
      </c>
    </row>
    <row r="73" spans="1:23" s="1" customFormat="1" ht="10.5">
      <c r="A73" s="44" t="s">
        <v>38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R73" s="21"/>
      <c r="S73" s="21"/>
      <c r="T73" s="21"/>
      <c r="U73" s="21"/>
      <c r="V73" s="21"/>
      <c r="W73" s="21"/>
    </row>
    <row r="74" ht="10.5">
      <c r="A74" s="2"/>
    </row>
    <row r="75" spans="1:23" s="4" customFormat="1" ht="10.5">
      <c r="A75" s="27"/>
      <c r="B75" s="27"/>
      <c r="C75" s="28" t="s">
        <v>2</v>
      </c>
      <c r="D75" s="27" t="s">
        <v>4</v>
      </c>
      <c r="E75" s="27" t="s">
        <v>16</v>
      </c>
      <c r="F75" s="27" t="s">
        <v>17</v>
      </c>
      <c r="G75" s="27" t="s">
        <v>18</v>
      </c>
      <c r="H75" s="27" t="s">
        <v>19</v>
      </c>
      <c r="I75" s="27" t="s">
        <v>20</v>
      </c>
      <c r="J75" s="27" t="s">
        <v>21</v>
      </c>
      <c r="K75" s="27" t="s">
        <v>22</v>
      </c>
      <c r="L75" s="27" t="s">
        <v>23</v>
      </c>
      <c r="M75" s="27" t="s">
        <v>24</v>
      </c>
      <c r="N75" s="27" t="s">
        <v>25</v>
      </c>
      <c r="O75" s="27" t="s">
        <v>26</v>
      </c>
      <c r="P75" s="27" t="s">
        <v>27</v>
      </c>
      <c r="R75" s="22"/>
      <c r="S75" s="22"/>
      <c r="T75" s="22"/>
      <c r="U75" s="22"/>
      <c r="V75" s="22"/>
      <c r="W75" s="22"/>
    </row>
    <row r="76" spans="1:23" s="4" customFormat="1" ht="10.5">
      <c r="A76" s="27" t="s">
        <v>0</v>
      </c>
      <c r="B76" s="27" t="s">
        <v>1</v>
      </c>
      <c r="C76" s="28" t="s">
        <v>3</v>
      </c>
      <c r="D76" s="27" t="s">
        <v>15</v>
      </c>
      <c r="E76" s="27" t="s">
        <v>15</v>
      </c>
      <c r="F76" s="27" t="s">
        <v>15</v>
      </c>
      <c r="G76" s="27" t="s">
        <v>15</v>
      </c>
      <c r="H76" s="27" t="s">
        <v>15</v>
      </c>
      <c r="I76" s="27" t="s">
        <v>15</v>
      </c>
      <c r="J76" s="27" t="s">
        <v>15</v>
      </c>
      <c r="K76" s="27" t="s">
        <v>15</v>
      </c>
      <c r="L76" s="27" t="s">
        <v>15</v>
      </c>
      <c r="M76" s="27" t="s">
        <v>15</v>
      </c>
      <c r="N76" s="27" t="s">
        <v>15</v>
      </c>
      <c r="O76" s="27" t="s">
        <v>15</v>
      </c>
      <c r="P76" s="27" t="s">
        <v>15</v>
      </c>
      <c r="R76" s="22"/>
      <c r="S76" s="22"/>
      <c r="T76" s="22"/>
      <c r="U76" s="22"/>
      <c r="V76" s="22"/>
      <c r="W76" s="22"/>
    </row>
    <row r="77" spans="6:23" s="5" customFormat="1" ht="10.5">
      <c r="F77" s="6"/>
      <c r="G77" s="6"/>
      <c r="R77" s="23"/>
      <c r="S77" s="23"/>
      <c r="T77" s="23"/>
      <c r="U77" s="23"/>
      <c r="V77" s="23"/>
      <c r="W77" s="23"/>
    </row>
    <row r="78" spans="3:24" s="7" customFormat="1" ht="10.5">
      <c r="C78" s="8">
        <v>95430</v>
      </c>
      <c r="D78" s="8">
        <f>SUM(E78:P78)</f>
        <v>92232.74573</v>
      </c>
      <c r="E78" s="9">
        <v>13363.15673</v>
      </c>
      <c r="F78" s="10">
        <v>6391.361</v>
      </c>
      <c r="G78" s="10">
        <v>6477.722</v>
      </c>
      <c r="H78" s="9">
        <v>5497.461</v>
      </c>
      <c r="I78" s="9">
        <v>6262.764</v>
      </c>
      <c r="J78" s="9">
        <v>7900.75</v>
      </c>
      <c r="K78" s="9">
        <v>9309.889</v>
      </c>
      <c r="L78" s="9">
        <v>5540.432</v>
      </c>
      <c r="M78" s="9">
        <v>8111.56</v>
      </c>
      <c r="N78" s="9">
        <v>7178.351</v>
      </c>
      <c r="O78" s="9">
        <v>8656.092</v>
      </c>
      <c r="P78" s="9">
        <v>7543.207</v>
      </c>
      <c r="Q78" s="18"/>
      <c r="R78" s="26"/>
      <c r="S78" s="18"/>
      <c r="T78" s="18"/>
      <c r="U78" s="8"/>
      <c r="V78" s="8"/>
      <c r="W78" s="8"/>
      <c r="X78" s="20"/>
    </row>
    <row r="79" spans="1:24" ht="10.5">
      <c r="A79" s="35">
        <v>1111</v>
      </c>
      <c r="B79" s="36" t="s">
        <v>9</v>
      </c>
      <c r="C79" s="37"/>
      <c r="D79" s="38">
        <f>D78/C78*100</f>
        <v>96.64963400398196</v>
      </c>
      <c r="E79" s="39">
        <f>E78/C78*100</f>
        <v>14.003098323378394</v>
      </c>
      <c r="F79" s="39">
        <f>F78/C78*100</f>
        <v>6.6974337210520805</v>
      </c>
      <c r="G79" s="39">
        <f>G78/C78*100</f>
        <v>6.78793042020329</v>
      </c>
      <c r="H79" s="39">
        <f>H78/C78*100</f>
        <v>5.760726186733732</v>
      </c>
      <c r="I79" s="39">
        <f>I78/C78*100</f>
        <v>6.562678403017919</v>
      </c>
      <c r="J79" s="39">
        <f>J78/C78*100</f>
        <v>8.279105103217017</v>
      </c>
      <c r="K79" s="39">
        <f>K78/C78*100</f>
        <v>9.755725662789478</v>
      </c>
      <c r="L79" s="39">
        <f>L78/C78*100</f>
        <v>5.805755003667609</v>
      </c>
      <c r="M79" s="39">
        <f>M78/C78*100</f>
        <v>8.500010478885047</v>
      </c>
      <c r="N79" s="39">
        <f>N78/C78*100</f>
        <v>7.522111495336896</v>
      </c>
      <c r="O79" s="39">
        <f>O78/C78*100</f>
        <v>9.070619302106255</v>
      </c>
      <c r="P79" s="39">
        <f>P78/C78*100</f>
        <v>7.904439903594258</v>
      </c>
      <c r="Q79" s="19"/>
      <c r="R79" s="26"/>
      <c r="S79" s="19"/>
      <c r="T79" s="19"/>
      <c r="U79" s="8"/>
      <c r="V79" s="8"/>
      <c r="W79" s="8"/>
      <c r="X79" s="17"/>
    </row>
    <row r="80" spans="1:24" ht="10.5">
      <c r="A80" s="7"/>
      <c r="C80" s="8">
        <v>4310</v>
      </c>
      <c r="D80" s="8">
        <f>SUM(E80:P80)</f>
        <v>7103.68304</v>
      </c>
      <c r="E80" s="9">
        <v>955.27825</v>
      </c>
      <c r="F80" s="9">
        <v>186.439</v>
      </c>
      <c r="G80" s="9">
        <v>2398.434</v>
      </c>
      <c r="H80" s="9">
        <v>0</v>
      </c>
      <c r="I80" s="11">
        <v>0</v>
      </c>
      <c r="J80" s="11">
        <v>0.514</v>
      </c>
      <c r="K80" s="11">
        <v>118.0673</v>
      </c>
      <c r="L80" s="11">
        <v>0</v>
      </c>
      <c r="M80" s="11">
        <v>2.39</v>
      </c>
      <c r="N80" s="9">
        <v>42.885</v>
      </c>
      <c r="O80" s="9">
        <v>107.572</v>
      </c>
      <c r="P80" s="9">
        <v>3292.10349</v>
      </c>
      <c r="Q80" s="18"/>
      <c r="R80" s="26"/>
      <c r="S80" s="19"/>
      <c r="T80" s="19"/>
      <c r="U80" s="8"/>
      <c r="V80" s="8"/>
      <c r="W80" s="8"/>
      <c r="X80" s="20"/>
    </row>
    <row r="81" spans="1:24" ht="10.5">
      <c r="A81" s="35">
        <v>1112</v>
      </c>
      <c r="B81" s="36" t="s">
        <v>10</v>
      </c>
      <c r="C81" s="37"/>
      <c r="D81" s="38">
        <f>D80/C80*100</f>
        <v>164.8186320185615</v>
      </c>
      <c r="E81" s="39">
        <f>E80/C80*100</f>
        <v>22.164228538283062</v>
      </c>
      <c r="F81" s="39">
        <f>F80/C80*100</f>
        <v>4.3257308584686776</v>
      </c>
      <c r="G81" s="39">
        <f>G80/C80*100</f>
        <v>55.64812064965198</v>
      </c>
      <c r="H81" s="39">
        <f>H80/C80*100</f>
        <v>0</v>
      </c>
      <c r="I81" s="39">
        <f>I80/C80*100</f>
        <v>0</v>
      </c>
      <c r="J81" s="39">
        <f>J80/C80*100</f>
        <v>0.011925754060324825</v>
      </c>
      <c r="K81" s="39">
        <f>K80/C80*100</f>
        <v>2.7393805104408355</v>
      </c>
      <c r="L81" s="39">
        <f>L80/C80*100</f>
        <v>0</v>
      </c>
      <c r="M81" s="39">
        <f>M80/C80*100</f>
        <v>0.0554524361948956</v>
      </c>
      <c r="N81" s="39">
        <f>N80/C80*100</f>
        <v>0.9950116009280742</v>
      </c>
      <c r="O81" s="39">
        <f>O80/C80*100</f>
        <v>2.4958700696055685</v>
      </c>
      <c r="P81" s="39">
        <f>P80/C80*100</f>
        <v>76.38291160092807</v>
      </c>
      <c r="Q81" s="19"/>
      <c r="R81" s="26"/>
      <c r="S81" s="19"/>
      <c r="T81" s="18"/>
      <c r="U81" s="8"/>
      <c r="V81" s="8"/>
      <c r="W81" s="8"/>
      <c r="X81" s="17"/>
    </row>
    <row r="82" spans="1:24" ht="10.5">
      <c r="A82" s="7"/>
      <c r="C82" s="12">
        <v>10590</v>
      </c>
      <c r="D82" s="8">
        <f>SUM(E82:P82)</f>
        <v>10582.803589999998</v>
      </c>
      <c r="E82" s="9">
        <v>743.68259</v>
      </c>
      <c r="F82" s="9">
        <v>731.191</v>
      </c>
      <c r="G82" s="9">
        <v>488.338</v>
      </c>
      <c r="H82" s="9">
        <v>525.943</v>
      </c>
      <c r="I82" s="11">
        <v>651.581</v>
      </c>
      <c r="J82" s="11">
        <v>625.084</v>
      </c>
      <c r="K82" s="11">
        <v>777.478</v>
      </c>
      <c r="L82" s="11">
        <v>3299.006</v>
      </c>
      <c r="M82" s="11">
        <v>824.313</v>
      </c>
      <c r="N82" s="9">
        <v>618.148</v>
      </c>
      <c r="O82" s="9">
        <v>767.175</v>
      </c>
      <c r="P82" s="9">
        <v>530.864</v>
      </c>
      <c r="Q82" s="18"/>
      <c r="R82" s="26"/>
      <c r="S82" s="19"/>
      <c r="T82" s="19"/>
      <c r="U82" s="8"/>
      <c r="V82" s="8"/>
      <c r="W82" s="8"/>
      <c r="X82" s="20"/>
    </row>
    <row r="83" spans="1:24" ht="10.5">
      <c r="A83" s="35">
        <v>1113</v>
      </c>
      <c r="B83" s="36" t="s">
        <v>28</v>
      </c>
      <c r="C83" s="37"/>
      <c r="D83" s="38">
        <f>D82/C82*100</f>
        <v>99.93204523135032</v>
      </c>
      <c r="E83" s="39">
        <f>E82/C82*100</f>
        <v>7.022498489140699</v>
      </c>
      <c r="F83" s="39">
        <f>F82/C82*100</f>
        <v>6.904542020774315</v>
      </c>
      <c r="G83" s="39">
        <f>G82/C82*100</f>
        <v>4.611312559017942</v>
      </c>
      <c r="H83" s="39">
        <f>H82/C82*100</f>
        <v>4.966411709159584</v>
      </c>
      <c r="I83" s="39">
        <f>I82/C82*100</f>
        <v>6.152795089707271</v>
      </c>
      <c r="J83" s="39">
        <f>J82/C82*100</f>
        <v>5.902587346553352</v>
      </c>
      <c r="K83" s="39">
        <f>K82/C82*100</f>
        <v>7.341624173748819</v>
      </c>
      <c r="L83" s="39">
        <f>L82/C82*100</f>
        <v>31.152086874409818</v>
      </c>
      <c r="M83" s="39">
        <f>M82/C82*100</f>
        <v>7.783881019830028</v>
      </c>
      <c r="N83" s="39">
        <f>N82/C82*100</f>
        <v>5.837091595845137</v>
      </c>
      <c r="O83" s="39">
        <f>O82/C82*100</f>
        <v>7.244334277620395</v>
      </c>
      <c r="P83" s="39">
        <f>P82/C82*100</f>
        <v>5.012880075542965</v>
      </c>
      <c r="Q83" s="19"/>
      <c r="R83" s="26"/>
      <c r="S83" s="19"/>
      <c r="T83" s="19"/>
      <c r="U83" s="8"/>
      <c r="V83" s="8"/>
      <c r="W83" s="8"/>
      <c r="X83" s="17"/>
    </row>
    <row r="84" spans="1:24" ht="10.5">
      <c r="A84" s="13"/>
      <c r="B84" s="14"/>
      <c r="C84" s="12">
        <v>87180</v>
      </c>
      <c r="D84" s="8">
        <f>SUM(E84:P84)</f>
        <v>84669.55754</v>
      </c>
      <c r="E84" s="9">
        <v>13300.65554</v>
      </c>
      <c r="F84" s="10">
        <v>701.657</v>
      </c>
      <c r="G84" s="10">
        <v>16853.776</v>
      </c>
      <c r="H84" s="10">
        <v>3629.48</v>
      </c>
      <c r="I84" s="11">
        <v>0</v>
      </c>
      <c r="J84" s="11">
        <v>8355.493</v>
      </c>
      <c r="K84" s="11">
        <v>25343.16</v>
      </c>
      <c r="L84" s="11">
        <v>0</v>
      </c>
      <c r="M84" s="11">
        <v>11326.969</v>
      </c>
      <c r="N84" s="9">
        <v>1573.751</v>
      </c>
      <c r="O84" s="9">
        <v>785.935</v>
      </c>
      <c r="P84" s="9">
        <v>2798.681</v>
      </c>
      <c r="Q84" s="18"/>
      <c r="R84" s="26"/>
      <c r="S84" s="19"/>
      <c r="T84" s="19"/>
      <c r="U84" s="8"/>
      <c r="V84" s="8"/>
      <c r="W84" s="8"/>
      <c r="X84" s="20"/>
    </row>
    <row r="85" spans="1:24" ht="10.5">
      <c r="A85" s="35">
        <v>1121</v>
      </c>
      <c r="B85" s="36" t="s">
        <v>11</v>
      </c>
      <c r="C85" s="37"/>
      <c r="D85" s="38">
        <f>D84/C84*100</f>
        <v>97.12039176416609</v>
      </c>
      <c r="E85" s="39">
        <f>E84/C84*100</f>
        <v>15.256544551502637</v>
      </c>
      <c r="F85" s="39">
        <f>F84/C84*100</f>
        <v>0.8048371186051848</v>
      </c>
      <c r="G85" s="39">
        <f>G84/C84*100</f>
        <v>19.33215875200734</v>
      </c>
      <c r="H85" s="39">
        <f>H84/C84*100</f>
        <v>4.163202569396651</v>
      </c>
      <c r="I85" s="39">
        <f>I84/C84*100</f>
        <v>0</v>
      </c>
      <c r="J85" s="39">
        <f>J84/C84*100</f>
        <v>9.584185593025923</v>
      </c>
      <c r="K85" s="39">
        <f>K84/C84*100</f>
        <v>29.06992429456297</v>
      </c>
      <c r="L85" s="39">
        <f>L84/C84*100</f>
        <v>0</v>
      </c>
      <c r="M85" s="39">
        <f>M84/C84*100</f>
        <v>12.992623308098187</v>
      </c>
      <c r="N85" s="39">
        <f>N84/C84*100</f>
        <v>1.805174351915577</v>
      </c>
      <c r="O85" s="39">
        <f>O84/C84*100</f>
        <v>0.901508373480156</v>
      </c>
      <c r="P85" s="39">
        <f>P84/C84*100</f>
        <v>3.2102328515714618</v>
      </c>
      <c r="Q85" s="19"/>
      <c r="R85" s="26"/>
      <c r="S85" s="19"/>
      <c r="T85" s="19"/>
      <c r="U85" s="8"/>
      <c r="V85" s="8"/>
      <c r="W85" s="8"/>
      <c r="X85" s="17"/>
    </row>
    <row r="86" spans="1:24" ht="10.5">
      <c r="A86" s="13"/>
      <c r="B86" s="14"/>
      <c r="C86" s="12">
        <v>30000</v>
      </c>
      <c r="D86" s="8">
        <f>SUM(E86:P86)</f>
        <v>22999.63</v>
      </c>
      <c r="E86" s="9">
        <v>0</v>
      </c>
      <c r="F86" s="10">
        <v>0</v>
      </c>
      <c r="G86" s="10">
        <v>0</v>
      </c>
      <c r="H86" s="10">
        <v>0</v>
      </c>
      <c r="I86" s="11">
        <v>0</v>
      </c>
      <c r="J86" s="11">
        <v>22999.63</v>
      </c>
      <c r="K86" s="11">
        <v>0</v>
      </c>
      <c r="L86" s="11">
        <v>0</v>
      </c>
      <c r="M86" s="11">
        <v>0</v>
      </c>
      <c r="N86" s="9">
        <v>0</v>
      </c>
      <c r="O86" s="9">
        <v>0</v>
      </c>
      <c r="P86" s="9">
        <v>0</v>
      </c>
      <c r="Q86" s="18"/>
      <c r="R86" s="26"/>
      <c r="S86" s="18"/>
      <c r="T86" s="18"/>
      <c r="U86" s="8"/>
      <c r="V86" s="8"/>
      <c r="W86" s="8"/>
      <c r="X86" s="20"/>
    </row>
    <row r="87" spans="1:24" ht="10.5">
      <c r="A87" s="35">
        <v>1122</v>
      </c>
      <c r="B87" s="36" t="s">
        <v>12</v>
      </c>
      <c r="C87" s="37"/>
      <c r="D87" s="38">
        <f>D86/C86*100</f>
        <v>76.66543333333334</v>
      </c>
      <c r="E87" s="39">
        <f>E86/C86*100</f>
        <v>0</v>
      </c>
      <c r="F87" s="39">
        <f>F86/C86*100</f>
        <v>0</v>
      </c>
      <c r="G87" s="39">
        <f>G86/C86*100</f>
        <v>0</v>
      </c>
      <c r="H87" s="39">
        <f>H86/C86*100</f>
        <v>0</v>
      </c>
      <c r="I87" s="39">
        <f>I86/C86*100</f>
        <v>0</v>
      </c>
      <c r="J87" s="39">
        <f>J86/C86*100</f>
        <v>76.66543333333334</v>
      </c>
      <c r="K87" s="39">
        <f>K86/C86*100</f>
        <v>0</v>
      </c>
      <c r="L87" s="39">
        <f>L86/C86*100</f>
        <v>0</v>
      </c>
      <c r="M87" s="39">
        <f>M86/C86*100</f>
        <v>0</v>
      </c>
      <c r="N87" s="39">
        <f>N86/C86*100</f>
        <v>0</v>
      </c>
      <c r="O87" s="39">
        <f>O86/C86*100</f>
        <v>0</v>
      </c>
      <c r="P87" s="39">
        <f>P86/C86*100</f>
        <v>0</v>
      </c>
      <c r="Q87" s="19"/>
      <c r="R87" s="26"/>
      <c r="S87" s="19"/>
      <c r="T87" s="19"/>
      <c r="U87" s="8"/>
      <c r="V87" s="8"/>
      <c r="W87" s="8"/>
      <c r="X87" s="17"/>
    </row>
    <row r="88" spans="1:24" ht="10.5">
      <c r="A88" s="13"/>
      <c r="B88" s="14"/>
      <c r="C88" s="12">
        <v>202840</v>
      </c>
      <c r="D88" s="8">
        <f>SUM(E88:P88)</f>
        <v>198063.49469999998</v>
      </c>
      <c r="E88" s="9">
        <v>16754.98079</v>
      </c>
      <c r="F88" s="10">
        <v>32934.406</v>
      </c>
      <c r="G88" s="10">
        <v>0</v>
      </c>
      <c r="H88" s="10">
        <v>8710.935</v>
      </c>
      <c r="I88" s="11">
        <v>29058.923</v>
      </c>
      <c r="J88" s="11">
        <v>11442.155</v>
      </c>
      <c r="K88" s="11">
        <v>17614.19691</v>
      </c>
      <c r="L88" s="11">
        <v>27374.36</v>
      </c>
      <c r="M88" s="11">
        <v>2687.781</v>
      </c>
      <c r="N88" s="9">
        <v>13971.681</v>
      </c>
      <c r="O88" s="9">
        <v>30629.882</v>
      </c>
      <c r="P88" s="9">
        <v>6884.194</v>
      </c>
      <c r="Q88" s="18"/>
      <c r="R88" s="26"/>
      <c r="S88" s="19"/>
      <c r="T88" s="19"/>
      <c r="U88" s="8"/>
      <c r="V88" s="8"/>
      <c r="W88" s="8"/>
      <c r="X88" s="20"/>
    </row>
    <row r="89" spans="1:24" ht="10.5">
      <c r="A89" s="35">
        <v>1211</v>
      </c>
      <c r="B89" s="36" t="s">
        <v>29</v>
      </c>
      <c r="C89" s="37"/>
      <c r="D89" s="38">
        <f>D88/C88*100</f>
        <v>97.64518571287714</v>
      </c>
      <c r="E89" s="39">
        <f>E88/C88*100</f>
        <v>8.26019561723526</v>
      </c>
      <c r="F89" s="39">
        <f>F88/C88*100</f>
        <v>16.236642674028793</v>
      </c>
      <c r="G89" s="39">
        <f>G88/C88*100</f>
        <v>0</v>
      </c>
      <c r="H89" s="39">
        <f>H88/C88*100</f>
        <v>4.294485801617038</v>
      </c>
      <c r="I89" s="39">
        <f>I88/C88*100</f>
        <v>14.326031847761783</v>
      </c>
      <c r="J89" s="39">
        <f>J88/C88*100</f>
        <v>5.640975645829226</v>
      </c>
      <c r="K89" s="39">
        <f>K88/C88*100</f>
        <v>8.683788656083612</v>
      </c>
      <c r="L89" s="39">
        <f>L88/C88*100</f>
        <v>13.495543285348058</v>
      </c>
      <c r="M89" s="39">
        <f>M88/C88*100</f>
        <v>1.3250744429106684</v>
      </c>
      <c r="N89" s="39">
        <f>N88/C88*100</f>
        <v>6.888030467363439</v>
      </c>
      <c r="O89" s="39">
        <f>O88/C88*100</f>
        <v>15.100513705383554</v>
      </c>
      <c r="P89" s="39">
        <f>P88/C88*100</f>
        <v>3.393903569315717</v>
      </c>
      <c r="Q89" s="19"/>
      <c r="R89" s="26"/>
      <c r="S89" s="19"/>
      <c r="T89" s="19"/>
      <c r="U89" s="8"/>
      <c r="V89" s="8"/>
      <c r="W89" s="8"/>
      <c r="X89" s="17"/>
    </row>
    <row r="90" spans="1:24" ht="10.5">
      <c r="A90" s="13"/>
      <c r="B90" s="14"/>
      <c r="C90" s="12">
        <v>21600</v>
      </c>
      <c r="D90" s="8">
        <f>SUM(E90:P90)</f>
        <v>24991.36334</v>
      </c>
      <c r="E90" s="9">
        <v>337.73134</v>
      </c>
      <c r="F90" s="10">
        <v>35.462</v>
      </c>
      <c r="G90" s="10">
        <v>154.138</v>
      </c>
      <c r="H90" s="10">
        <v>41.649</v>
      </c>
      <c r="I90" s="11">
        <v>11.483</v>
      </c>
      <c r="J90" s="11">
        <v>16492.933</v>
      </c>
      <c r="K90" s="11">
        <v>582.979</v>
      </c>
      <c r="L90" s="11">
        <v>179.492</v>
      </c>
      <c r="M90" s="11">
        <v>409.271</v>
      </c>
      <c r="N90" s="9">
        <v>364.247</v>
      </c>
      <c r="O90" s="9">
        <v>66.455</v>
      </c>
      <c r="P90" s="9">
        <v>6315.523</v>
      </c>
      <c r="Q90" s="18"/>
      <c r="R90" s="26"/>
      <c r="S90" s="19"/>
      <c r="T90" s="19"/>
      <c r="U90" s="8"/>
      <c r="V90" s="8"/>
      <c r="W90" s="8"/>
      <c r="X90" s="20"/>
    </row>
    <row r="91" spans="1:18" ht="10.5">
      <c r="A91" s="35">
        <v>1511</v>
      </c>
      <c r="B91" s="36" t="s">
        <v>13</v>
      </c>
      <c r="C91" s="40"/>
      <c r="D91" s="38">
        <f>D90/C90*100</f>
        <v>115.7007562037037</v>
      </c>
      <c r="E91" s="39">
        <f>E90/C90*100</f>
        <v>1.5635710185185183</v>
      </c>
      <c r="F91" s="39">
        <f>F90/C90*100</f>
        <v>0.16417592592592595</v>
      </c>
      <c r="G91" s="39">
        <f>G90/C90*100</f>
        <v>0.7136018518518519</v>
      </c>
      <c r="H91" s="39">
        <f>H90/C90*100</f>
        <v>0.19281944444444443</v>
      </c>
      <c r="I91" s="39">
        <f>I90/C90*100</f>
        <v>0.053162037037037035</v>
      </c>
      <c r="J91" s="39">
        <f>J90/C90*100</f>
        <v>76.35617129629631</v>
      </c>
      <c r="K91" s="39">
        <f>K90/C90*100</f>
        <v>2.698976851851852</v>
      </c>
      <c r="L91" s="39">
        <f>L90/C90*100</f>
        <v>0.8309814814814815</v>
      </c>
      <c r="M91" s="39">
        <f>M90/C90*100</f>
        <v>1.8947731481481482</v>
      </c>
      <c r="N91" s="39">
        <f>N90/C90*100</f>
        <v>1.6863287037037038</v>
      </c>
      <c r="O91" s="39">
        <f>O90/C90*100</f>
        <v>0.30766203703703704</v>
      </c>
      <c r="P91" s="39">
        <f>P90/C90*100</f>
        <v>29.23853240740741</v>
      </c>
      <c r="Q91" s="11"/>
      <c r="R91" s="9"/>
    </row>
    <row r="92" spans="3:8" ht="10.5">
      <c r="C92" s="9"/>
      <c r="D92" s="9"/>
      <c r="E92" s="9"/>
      <c r="F92" s="9"/>
      <c r="G92" s="9"/>
      <c r="H92" s="9"/>
    </row>
    <row r="93" spans="3:23" s="15" customFormat="1" ht="10.5">
      <c r="C93" s="16">
        <f>SUM(C78,C80,C82,C84,C86,C88,C90)</f>
        <v>451950</v>
      </c>
      <c r="D93" s="16">
        <f aca="true" t="shared" si="3" ref="D93:P93">SUM(D78,D80,D82,D84,D86,D88,D90)</f>
        <v>440643.27793999994</v>
      </c>
      <c r="E93" s="16">
        <f t="shared" si="3"/>
        <v>45455.48524</v>
      </c>
      <c r="F93" s="16">
        <f t="shared" si="3"/>
        <v>40980.516</v>
      </c>
      <c r="G93" s="16">
        <f t="shared" si="3"/>
        <v>26372.408</v>
      </c>
      <c r="H93" s="16">
        <f t="shared" si="3"/>
        <v>18405.468</v>
      </c>
      <c r="I93" s="16">
        <f t="shared" si="3"/>
        <v>35984.751</v>
      </c>
      <c r="J93" s="16">
        <f t="shared" si="3"/>
        <v>67816.55900000001</v>
      </c>
      <c r="K93" s="16">
        <f t="shared" si="3"/>
        <v>53745.770209999995</v>
      </c>
      <c r="L93" s="16">
        <f t="shared" si="3"/>
        <v>36393.29</v>
      </c>
      <c r="M93" s="16">
        <f t="shared" si="3"/>
        <v>23362.284</v>
      </c>
      <c r="N93" s="16">
        <f t="shared" si="3"/>
        <v>23749.063</v>
      </c>
      <c r="O93" s="16">
        <f t="shared" si="3"/>
        <v>41013.111000000004</v>
      </c>
      <c r="P93" s="16">
        <f t="shared" si="3"/>
        <v>27364.572490000002</v>
      </c>
      <c r="R93" s="24"/>
      <c r="S93" s="24"/>
      <c r="T93" s="24"/>
      <c r="U93" s="24"/>
      <c r="V93" s="24"/>
      <c r="W93" s="24"/>
    </row>
    <row r="94" spans="1:23" s="2" customFormat="1" ht="10.5">
      <c r="A94" s="29"/>
      <c r="B94" s="29" t="s">
        <v>14</v>
      </c>
      <c r="C94" s="30"/>
      <c r="D94" s="31">
        <f>D93/C93*100</f>
        <v>97.49823607478703</v>
      </c>
      <c r="E94" s="31">
        <f>E93/C93*100</f>
        <v>10.057635853523621</v>
      </c>
      <c r="F94" s="31">
        <f>F93/C93*100</f>
        <v>9.067488881513443</v>
      </c>
      <c r="G94" s="31">
        <f>G93/C93*100</f>
        <v>5.835249031972563</v>
      </c>
      <c r="H94" s="31">
        <f>H93/C93*100</f>
        <v>4.072456687686691</v>
      </c>
      <c r="I94" s="31">
        <f>I93/C93*100</f>
        <v>7.962108861599734</v>
      </c>
      <c r="J94" s="31">
        <f>J93/C93*100</f>
        <v>15.005323376479701</v>
      </c>
      <c r="K94" s="31">
        <f>K93/C93*100</f>
        <v>11.891972609801968</v>
      </c>
      <c r="L94" s="31">
        <f>L93/C93*100</f>
        <v>8.052503595530478</v>
      </c>
      <c r="M94" s="31">
        <f>M93/C93*100</f>
        <v>5.169218718884832</v>
      </c>
      <c r="N94" s="31">
        <f>N93/C93*100</f>
        <v>5.2547987609248805</v>
      </c>
      <c r="O94" s="31">
        <f>O93/C93*100</f>
        <v>9.074700962495852</v>
      </c>
      <c r="P94" s="31">
        <f>P93/C93*100</f>
        <v>6.054778734373272</v>
      </c>
      <c r="R94" s="25"/>
      <c r="S94" s="25"/>
      <c r="T94" s="25"/>
      <c r="U94" s="25"/>
      <c r="V94" s="25"/>
      <c r="W94" s="25"/>
    </row>
    <row r="95" spans="1:16" ht="10.5">
      <c r="A95" s="45" t="s">
        <v>30</v>
      </c>
      <c r="B95" s="45"/>
      <c r="C95" s="32"/>
      <c r="D95" s="33">
        <f>SUM(E95:P95)</f>
        <v>100</v>
      </c>
      <c r="E95" s="34">
        <f>E93/D93*100</f>
        <v>10.315710579429158</v>
      </c>
      <c r="F95" s="34">
        <f>F93/D93*100</f>
        <v>9.300156850589719</v>
      </c>
      <c r="G95" s="34">
        <f>G93/D93*100</f>
        <v>5.9849790795154245</v>
      </c>
      <c r="H95" s="34">
        <f>H93/D93*100</f>
        <v>4.176954221574708</v>
      </c>
      <c r="I95" s="34">
        <f>I93/D93*100</f>
        <v>8.16641324207375</v>
      </c>
      <c r="J95" s="34">
        <f>J93/D93*100</f>
        <v>15.390353693137293</v>
      </c>
      <c r="K95" s="34">
        <f>K93/D93*100</f>
        <v>12.197115649025802</v>
      </c>
      <c r="L95" s="34">
        <f>L93/D93*100</f>
        <v>8.259127467038198</v>
      </c>
      <c r="M95" s="34">
        <f>M93/D93*100</f>
        <v>5.301858707392132</v>
      </c>
      <c r="N95" s="34">
        <f>N93/D93*100</f>
        <v>5.389634697487382</v>
      </c>
      <c r="O95" s="34">
        <f>O93/D93*100</f>
        <v>9.307553990551183</v>
      </c>
      <c r="P95" s="34">
        <f>P93/D93*100</f>
        <v>6.210141822185267</v>
      </c>
    </row>
    <row r="97" spans="1:23" s="1" customFormat="1" ht="10.5">
      <c r="A97" s="44" t="s">
        <v>40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R97" s="21"/>
      <c r="S97" s="21"/>
      <c r="T97" s="21"/>
      <c r="U97" s="21"/>
      <c r="V97" s="21"/>
      <c r="W97" s="21"/>
    </row>
    <row r="98" ht="10.5">
      <c r="A98" s="2"/>
    </row>
    <row r="99" spans="1:23" s="4" customFormat="1" ht="10.5">
      <c r="A99" s="27"/>
      <c r="B99" s="27"/>
      <c r="C99" s="28" t="s">
        <v>2</v>
      </c>
      <c r="D99" s="27" t="s">
        <v>4</v>
      </c>
      <c r="E99" s="27" t="s">
        <v>16</v>
      </c>
      <c r="F99" s="27" t="s">
        <v>17</v>
      </c>
      <c r="G99" s="27" t="s">
        <v>18</v>
      </c>
      <c r="H99" s="27" t="s">
        <v>19</v>
      </c>
      <c r="I99" s="27" t="s">
        <v>20</v>
      </c>
      <c r="J99" s="27" t="s">
        <v>21</v>
      </c>
      <c r="K99" s="27" t="s">
        <v>22</v>
      </c>
      <c r="L99" s="27" t="s">
        <v>23</v>
      </c>
      <c r="M99" s="27" t="s">
        <v>24</v>
      </c>
      <c r="N99" s="27" t="s">
        <v>25</v>
      </c>
      <c r="O99" s="27" t="s">
        <v>26</v>
      </c>
      <c r="P99" s="27" t="s">
        <v>27</v>
      </c>
      <c r="R99" s="22"/>
      <c r="S99" s="22"/>
      <c r="T99" s="22"/>
      <c r="U99" s="22"/>
      <c r="V99" s="22"/>
      <c r="W99" s="22"/>
    </row>
    <row r="100" spans="1:23" s="4" customFormat="1" ht="10.5">
      <c r="A100" s="27" t="s">
        <v>0</v>
      </c>
      <c r="B100" s="27" t="s">
        <v>1</v>
      </c>
      <c r="C100" s="28" t="s">
        <v>3</v>
      </c>
      <c r="D100" s="27" t="s">
        <v>15</v>
      </c>
      <c r="E100" s="27" t="s">
        <v>15</v>
      </c>
      <c r="F100" s="27" t="s">
        <v>15</v>
      </c>
      <c r="G100" s="27" t="s">
        <v>15</v>
      </c>
      <c r="H100" s="27" t="s">
        <v>15</v>
      </c>
      <c r="I100" s="27" t="s">
        <v>15</v>
      </c>
      <c r="J100" s="27" t="s">
        <v>15</v>
      </c>
      <c r="K100" s="27" t="s">
        <v>15</v>
      </c>
      <c r="L100" s="27" t="s">
        <v>15</v>
      </c>
      <c r="M100" s="27" t="s">
        <v>15</v>
      </c>
      <c r="N100" s="27" t="s">
        <v>15</v>
      </c>
      <c r="O100" s="27" t="s">
        <v>15</v>
      </c>
      <c r="P100" s="27" t="s">
        <v>15</v>
      </c>
      <c r="R100" s="22"/>
      <c r="S100" s="22"/>
      <c r="T100" s="22"/>
      <c r="U100" s="22"/>
      <c r="V100" s="22"/>
      <c r="W100" s="22"/>
    </row>
    <row r="101" spans="6:23" s="5" customFormat="1" ht="10.5">
      <c r="F101" s="6"/>
      <c r="G101" s="6"/>
      <c r="R101" s="23"/>
      <c r="S101" s="23"/>
      <c r="T101" s="23"/>
      <c r="U101" s="23"/>
      <c r="V101" s="23"/>
      <c r="W101" s="23"/>
    </row>
    <row r="102" spans="3:24" s="7" customFormat="1" ht="10.5">
      <c r="C102" s="8">
        <v>95480</v>
      </c>
      <c r="D102" s="8">
        <f>SUM(E102:P102)</f>
        <v>48183.071</v>
      </c>
      <c r="E102" s="9">
        <v>12522.956</v>
      </c>
      <c r="F102" s="10">
        <v>8751.683</v>
      </c>
      <c r="G102" s="10">
        <v>6711.053</v>
      </c>
      <c r="H102" s="9">
        <v>5524.727</v>
      </c>
      <c r="I102" s="9">
        <v>6441.926</v>
      </c>
      <c r="J102" s="9">
        <v>8230.726</v>
      </c>
      <c r="K102" s="9"/>
      <c r="L102" s="9"/>
      <c r="M102" s="9"/>
      <c r="N102" s="9"/>
      <c r="O102" s="9"/>
      <c r="P102" s="9"/>
      <c r="Q102" s="18"/>
      <c r="R102" s="26"/>
      <c r="S102" s="18"/>
      <c r="T102" s="18"/>
      <c r="U102" s="8"/>
      <c r="V102" s="8"/>
      <c r="W102" s="8"/>
      <c r="X102" s="20"/>
    </row>
    <row r="103" spans="1:24" ht="10.5">
      <c r="A103" s="35">
        <v>1111</v>
      </c>
      <c r="B103" s="36" t="s">
        <v>9</v>
      </c>
      <c r="C103" s="37"/>
      <c r="D103" s="38">
        <f>D102/C102*100</f>
        <v>50.46404587348135</v>
      </c>
      <c r="E103" s="39">
        <f>E102/C102*100</f>
        <v>13.11578969417679</v>
      </c>
      <c r="F103" s="39">
        <f>F102/C102*100</f>
        <v>9.165985546711354</v>
      </c>
      <c r="G103" s="39">
        <f>G102/C102*100</f>
        <v>7.028752618349392</v>
      </c>
      <c r="H103" s="39">
        <f>H102/C102*100</f>
        <v>5.786266233766233</v>
      </c>
      <c r="I103" s="39">
        <f>I102/C102*100</f>
        <v>6.746885211562631</v>
      </c>
      <c r="J103" s="39">
        <f>J102/C102*100</f>
        <v>8.620366568914957</v>
      </c>
      <c r="K103" s="39">
        <f>K102/C102*100</f>
        <v>0</v>
      </c>
      <c r="L103" s="39">
        <f>L102/C102*100</f>
        <v>0</v>
      </c>
      <c r="M103" s="39">
        <f>M102/C102*100</f>
        <v>0</v>
      </c>
      <c r="N103" s="39">
        <f>N102/C102*100</f>
        <v>0</v>
      </c>
      <c r="O103" s="39">
        <f>O102/C102*100</f>
        <v>0</v>
      </c>
      <c r="P103" s="39">
        <f>P102/C102*100</f>
        <v>0</v>
      </c>
      <c r="Q103" s="19"/>
      <c r="R103" s="26"/>
      <c r="S103" s="19"/>
      <c r="T103" s="19"/>
      <c r="U103" s="8"/>
      <c r="V103" s="8"/>
      <c r="W103" s="8"/>
      <c r="X103" s="17"/>
    </row>
    <row r="104" spans="1:24" ht="10.5">
      <c r="A104" s="7"/>
      <c r="C104" s="8">
        <v>8000</v>
      </c>
      <c r="D104" s="8">
        <f>SUM(E104:P104)</f>
        <v>2472.5462999999995</v>
      </c>
      <c r="E104" s="9">
        <v>969.536</v>
      </c>
      <c r="F104" s="9">
        <v>263.614</v>
      </c>
      <c r="G104" s="9">
        <v>1195.839</v>
      </c>
      <c r="H104" s="9">
        <v>0.6</v>
      </c>
      <c r="I104" s="11">
        <v>37.2795</v>
      </c>
      <c r="J104" s="11">
        <v>5.6778</v>
      </c>
      <c r="K104" s="11"/>
      <c r="L104" s="11"/>
      <c r="M104" s="11"/>
      <c r="N104" s="9"/>
      <c r="O104" s="9"/>
      <c r="P104" s="9"/>
      <c r="Q104" s="18"/>
      <c r="R104" s="26"/>
      <c r="S104" s="19"/>
      <c r="T104" s="19"/>
      <c r="U104" s="8"/>
      <c r="V104" s="8"/>
      <c r="W104" s="8"/>
      <c r="X104" s="20"/>
    </row>
    <row r="105" spans="1:24" ht="10.5">
      <c r="A105" s="35">
        <v>1112</v>
      </c>
      <c r="B105" s="36" t="s">
        <v>10</v>
      </c>
      <c r="C105" s="37"/>
      <c r="D105" s="38">
        <f>D104/C104*100</f>
        <v>30.906828749999992</v>
      </c>
      <c r="E105" s="39">
        <f>E104/C104*100</f>
        <v>12.1192</v>
      </c>
      <c r="F105" s="39">
        <f>F104/C104*100</f>
        <v>3.2951749999999995</v>
      </c>
      <c r="G105" s="39">
        <f>G104/C104*100</f>
        <v>14.947987499999998</v>
      </c>
      <c r="H105" s="39">
        <f>H104/C104*100</f>
        <v>0.0075</v>
      </c>
      <c r="I105" s="39">
        <f>I104/C104*100</f>
        <v>0.46599375</v>
      </c>
      <c r="J105" s="39">
        <f>J104/C104*100</f>
        <v>0.07097250000000001</v>
      </c>
      <c r="K105" s="39">
        <f>K104/C104*100</f>
        <v>0</v>
      </c>
      <c r="L105" s="39">
        <f>L104/C104*100</f>
        <v>0</v>
      </c>
      <c r="M105" s="39">
        <f>M104/C104*100</f>
        <v>0</v>
      </c>
      <c r="N105" s="39">
        <f>N104/C104*100</f>
        <v>0</v>
      </c>
      <c r="O105" s="39">
        <f>O104/C104*100</f>
        <v>0</v>
      </c>
      <c r="P105" s="39">
        <f>P104/C104*100</f>
        <v>0</v>
      </c>
      <c r="Q105" s="19"/>
      <c r="R105" s="26"/>
      <c r="S105" s="19"/>
      <c r="T105" s="18"/>
      <c r="U105" s="8"/>
      <c r="V105" s="8"/>
      <c r="W105" s="8"/>
      <c r="X105" s="17"/>
    </row>
    <row r="106" spans="1:24" ht="10.5">
      <c r="A106" s="7"/>
      <c r="C106" s="12">
        <v>9350</v>
      </c>
      <c r="D106" s="8">
        <f>SUM(E106:P106)</f>
        <v>4855.691999999999</v>
      </c>
      <c r="E106" s="9">
        <v>789.358</v>
      </c>
      <c r="F106" s="9">
        <v>1672.863</v>
      </c>
      <c r="G106" s="9">
        <v>513.358</v>
      </c>
      <c r="H106" s="9">
        <v>540.247</v>
      </c>
      <c r="I106" s="11">
        <v>728.139</v>
      </c>
      <c r="J106" s="11">
        <v>611.727</v>
      </c>
      <c r="K106" s="11"/>
      <c r="L106" s="11"/>
      <c r="M106" s="11"/>
      <c r="N106" s="9"/>
      <c r="O106" s="9"/>
      <c r="P106" s="9"/>
      <c r="Q106" s="18"/>
      <c r="R106" s="26"/>
      <c r="S106" s="19"/>
      <c r="T106" s="19"/>
      <c r="U106" s="8"/>
      <c r="V106" s="8"/>
      <c r="W106" s="8"/>
      <c r="X106" s="20"/>
    </row>
    <row r="107" spans="1:24" ht="10.5">
      <c r="A107" s="35">
        <v>1113</v>
      </c>
      <c r="B107" s="36" t="s">
        <v>28</v>
      </c>
      <c r="C107" s="37"/>
      <c r="D107" s="38">
        <f>D106/C106*100</f>
        <v>51.93253475935828</v>
      </c>
      <c r="E107" s="39">
        <f>E106/C106*100</f>
        <v>8.44233155080214</v>
      </c>
      <c r="F107" s="39">
        <f>F106/C106*100</f>
        <v>17.891582887700537</v>
      </c>
      <c r="G107" s="39">
        <f>G106/C106*100</f>
        <v>5.490459893048128</v>
      </c>
      <c r="H107" s="39">
        <f>H106/C106*100</f>
        <v>5.778042780748663</v>
      </c>
      <c r="I107" s="39">
        <f>I106/C106*100</f>
        <v>7.787582887700535</v>
      </c>
      <c r="J107" s="39">
        <f>J106/C106*100</f>
        <v>6.542534759358289</v>
      </c>
      <c r="K107" s="39">
        <f>K106/C106*100</f>
        <v>0</v>
      </c>
      <c r="L107" s="39">
        <f>L106/C106*100</f>
        <v>0</v>
      </c>
      <c r="M107" s="39">
        <f>M106/C106*100</f>
        <v>0</v>
      </c>
      <c r="N107" s="39">
        <f>N106/C106*100</f>
        <v>0</v>
      </c>
      <c r="O107" s="39">
        <f>O106/C106*100</f>
        <v>0</v>
      </c>
      <c r="P107" s="39">
        <f>P106/C106*100</f>
        <v>0</v>
      </c>
      <c r="Q107" s="19"/>
      <c r="R107" s="26"/>
      <c r="S107" s="19"/>
      <c r="T107" s="19"/>
      <c r="U107" s="8"/>
      <c r="V107" s="8"/>
      <c r="W107" s="8"/>
      <c r="X107" s="17"/>
    </row>
    <row r="108" spans="1:24" ht="10.5">
      <c r="A108" s="13"/>
      <c r="B108" s="14"/>
      <c r="C108" s="12">
        <v>89730</v>
      </c>
      <c r="D108" s="8">
        <f>SUM(E108:P108)</f>
        <v>53486.643</v>
      </c>
      <c r="E108" s="9">
        <v>14841.027</v>
      </c>
      <c r="F108" s="10">
        <v>556.708</v>
      </c>
      <c r="G108" s="10">
        <v>16613.162</v>
      </c>
      <c r="H108" s="10">
        <v>4381.514</v>
      </c>
      <c r="I108" s="11">
        <v>0</v>
      </c>
      <c r="J108" s="11">
        <v>17094.232</v>
      </c>
      <c r="K108" s="11"/>
      <c r="L108" s="11"/>
      <c r="M108" s="11"/>
      <c r="N108" s="9"/>
      <c r="O108" s="9"/>
      <c r="P108" s="9"/>
      <c r="Q108" s="18"/>
      <c r="R108" s="26"/>
      <c r="S108" s="19"/>
      <c r="T108" s="19"/>
      <c r="U108" s="8"/>
      <c r="V108" s="8"/>
      <c r="W108" s="8"/>
      <c r="X108" s="20"/>
    </row>
    <row r="109" spans="1:24" ht="10.5">
      <c r="A109" s="35">
        <v>1121</v>
      </c>
      <c r="B109" s="36" t="s">
        <v>11</v>
      </c>
      <c r="C109" s="37"/>
      <c r="D109" s="38">
        <f>D108/C108*100</f>
        <v>59.6084286191909</v>
      </c>
      <c r="E109" s="39">
        <f>E108/C108*100</f>
        <v>16.539648946840522</v>
      </c>
      <c r="F109" s="39">
        <f>F108/C108*100</f>
        <v>0.6204257216092722</v>
      </c>
      <c r="G109" s="39">
        <f>G108/C108*100</f>
        <v>18.514612727070098</v>
      </c>
      <c r="H109" s="39">
        <f>H108/C108*100</f>
        <v>4.882997882536499</v>
      </c>
      <c r="I109" s="39">
        <f>I108/C108*100</f>
        <v>0</v>
      </c>
      <c r="J109" s="39">
        <f>J108/C108*100</f>
        <v>19.050743341134517</v>
      </c>
      <c r="K109" s="39">
        <f>K108/C108*100</f>
        <v>0</v>
      </c>
      <c r="L109" s="39">
        <f>L108/C108*100</f>
        <v>0</v>
      </c>
      <c r="M109" s="39">
        <f>M108/C108*100</f>
        <v>0</v>
      </c>
      <c r="N109" s="39">
        <f>N108/C108*100</f>
        <v>0</v>
      </c>
      <c r="O109" s="39">
        <f>O108/C108*100</f>
        <v>0</v>
      </c>
      <c r="P109" s="39">
        <f>P108/C108*100</f>
        <v>0</v>
      </c>
      <c r="Q109" s="19"/>
      <c r="R109" s="26"/>
      <c r="S109" s="19"/>
      <c r="T109" s="19"/>
      <c r="U109" s="8"/>
      <c r="V109" s="8"/>
      <c r="W109" s="8"/>
      <c r="X109" s="17"/>
    </row>
    <row r="110" spans="1:24" ht="10.5">
      <c r="A110" s="13"/>
      <c r="B110" s="14"/>
      <c r="C110" s="12">
        <v>23000</v>
      </c>
      <c r="D110" s="8">
        <f>SUM(E110:P110)</f>
        <v>21360.49</v>
      </c>
      <c r="E110" s="9">
        <v>0</v>
      </c>
      <c r="F110" s="10">
        <v>0</v>
      </c>
      <c r="G110" s="10">
        <v>0</v>
      </c>
      <c r="H110" s="10">
        <v>0</v>
      </c>
      <c r="I110" s="11">
        <v>0</v>
      </c>
      <c r="J110" s="11">
        <v>21360.49</v>
      </c>
      <c r="K110" s="11">
        <v>0</v>
      </c>
      <c r="L110" s="11">
        <v>0</v>
      </c>
      <c r="M110" s="11">
        <v>0</v>
      </c>
      <c r="N110" s="9">
        <v>0</v>
      </c>
      <c r="O110" s="9">
        <v>0</v>
      </c>
      <c r="P110" s="9">
        <v>0</v>
      </c>
      <c r="Q110" s="18"/>
      <c r="R110" s="26"/>
      <c r="S110" s="18"/>
      <c r="T110" s="18"/>
      <c r="U110" s="8"/>
      <c r="V110" s="8"/>
      <c r="W110" s="8"/>
      <c r="X110" s="20"/>
    </row>
    <row r="111" spans="1:24" ht="10.5">
      <c r="A111" s="35">
        <v>1122</v>
      </c>
      <c r="B111" s="36" t="s">
        <v>12</v>
      </c>
      <c r="C111" s="37"/>
      <c r="D111" s="38">
        <f>D110/C110*100</f>
        <v>92.87169565217393</v>
      </c>
      <c r="E111" s="39">
        <f>E110/C110*100</f>
        <v>0</v>
      </c>
      <c r="F111" s="39">
        <f>F110/C110*100</f>
        <v>0</v>
      </c>
      <c r="G111" s="39">
        <f>G110/C110*100</f>
        <v>0</v>
      </c>
      <c r="H111" s="39">
        <f>H110/C110*100</f>
        <v>0</v>
      </c>
      <c r="I111" s="39">
        <f>I110/C110*100</f>
        <v>0</v>
      </c>
      <c r="J111" s="39">
        <f>J110/C110*100</f>
        <v>92.87169565217393</v>
      </c>
      <c r="K111" s="39">
        <f>K110/C110*100</f>
        <v>0</v>
      </c>
      <c r="L111" s="39">
        <f>L110/C110*100</f>
        <v>0</v>
      </c>
      <c r="M111" s="39">
        <f>M110/C110*100</f>
        <v>0</v>
      </c>
      <c r="N111" s="39">
        <f>N110/C110*100</f>
        <v>0</v>
      </c>
      <c r="O111" s="39">
        <f>O110/C110*100</f>
        <v>0</v>
      </c>
      <c r="P111" s="39">
        <f>P110/C110*100</f>
        <v>0</v>
      </c>
      <c r="Q111" s="19"/>
      <c r="R111" s="26"/>
      <c r="S111" s="19"/>
      <c r="T111" s="19"/>
      <c r="U111" s="8"/>
      <c r="V111" s="8"/>
      <c r="W111" s="8"/>
      <c r="X111" s="17"/>
    </row>
    <row r="112" spans="1:24" ht="10.5">
      <c r="A112" s="13"/>
      <c r="B112" s="14"/>
      <c r="C112" s="12">
        <v>209890</v>
      </c>
      <c r="D112" s="8">
        <f>SUM(E112:P112)</f>
        <v>88414.105</v>
      </c>
      <c r="E112" s="9">
        <v>16799.444</v>
      </c>
      <c r="F112" s="10">
        <v>30686.314</v>
      </c>
      <c r="G112" s="10">
        <v>0</v>
      </c>
      <c r="H112" s="10">
        <v>9050.702</v>
      </c>
      <c r="I112" s="11">
        <v>28646.157</v>
      </c>
      <c r="J112" s="11">
        <v>3231.488</v>
      </c>
      <c r="K112" s="11"/>
      <c r="L112" s="11"/>
      <c r="M112" s="11"/>
      <c r="N112" s="9"/>
      <c r="O112" s="9"/>
      <c r="P112" s="9"/>
      <c r="Q112" s="18"/>
      <c r="R112" s="26"/>
      <c r="S112" s="19"/>
      <c r="T112" s="19"/>
      <c r="U112" s="8"/>
      <c r="V112" s="8"/>
      <c r="W112" s="8"/>
      <c r="X112" s="20"/>
    </row>
    <row r="113" spans="1:24" ht="10.5">
      <c r="A113" s="35">
        <v>1211</v>
      </c>
      <c r="B113" s="36" t="s">
        <v>29</v>
      </c>
      <c r="C113" s="37"/>
      <c r="D113" s="38">
        <f>D112/C112*100</f>
        <v>42.12401972461765</v>
      </c>
      <c r="E113" s="39">
        <f>E112/C112*100</f>
        <v>8.003927771689932</v>
      </c>
      <c r="F113" s="39">
        <f>F112/C112*100</f>
        <v>14.620188670255848</v>
      </c>
      <c r="G113" s="39">
        <f>G112/C112*100</f>
        <v>0</v>
      </c>
      <c r="H113" s="39">
        <f>H112/C112*100</f>
        <v>4.312116823097813</v>
      </c>
      <c r="I113" s="39">
        <f>I112/C112*100</f>
        <v>13.6481761875268</v>
      </c>
      <c r="J113" s="39">
        <f>J112/C112*100</f>
        <v>1.5396102720472629</v>
      </c>
      <c r="K113" s="39">
        <f>K112/C112*100</f>
        <v>0</v>
      </c>
      <c r="L113" s="39">
        <f>L112/C112*100</f>
        <v>0</v>
      </c>
      <c r="M113" s="39">
        <f>M112/C112*100</f>
        <v>0</v>
      </c>
      <c r="N113" s="39">
        <f>N112/C112*100</f>
        <v>0</v>
      </c>
      <c r="O113" s="39">
        <f>O112/C112*100</f>
        <v>0</v>
      </c>
      <c r="P113" s="39">
        <f>P112/C112*100</f>
        <v>0</v>
      </c>
      <c r="Q113" s="19"/>
      <c r="R113" s="26"/>
      <c r="S113" s="19"/>
      <c r="T113" s="19"/>
      <c r="U113" s="8"/>
      <c r="V113" s="8"/>
      <c r="W113" s="8"/>
      <c r="X113" s="17"/>
    </row>
    <row r="114" spans="1:24" ht="10.5">
      <c r="A114" s="13"/>
      <c r="B114" s="14"/>
      <c r="C114" s="12">
        <v>23000</v>
      </c>
      <c r="D114" s="8">
        <f>SUM(E114:P114)</f>
        <v>18686.195</v>
      </c>
      <c r="E114" s="9">
        <v>333.964</v>
      </c>
      <c r="F114" s="10">
        <v>75.916</v>
      </c>
      <c r="G114" s="10">
        <v>0.765</v>
      </c>
      <c r="H114" s="10">
        <v>29.294</v>
      </c>
      <c r="I114" s="11">
        <v>39.274</v>
      </c>
      <c r="J114" s="11">
        <v>18206.982</v>
      </c>
      <c r="K114" s="11"/>
      <c r="L114" s="11"/>
      <c r="M114" s="11"/>
      <c r="N114" s="9"/>
      <c r="O114" s="9"/>
      <c r="P114" s="9"/>
      <c r="Q114" s="18"/>
      <c r="R114" s="26"/>
      <c r="S114" s="19"/>
      <c r="T114" s="19"/>
      <c r="U114" s="8"/>
      <c r="V114" s="8"/>
      <c r="W114" s="8"/>
      <c r="X114" s="20"/>
    </row>
    <row r="115" spans="1:18" ht="10.5">
      <c r="A115" s="35">
        <v>1511</v>
      </c>
      <c r="B115" s="36" t="s">
        <v>13</v>
      </c>
      <c r="C115" s="40"/>
      <c r="D115" s="38">
        <f>D114/C114*100</f>
        <v>81.24432608695652</v>
      </c>
      <c r="E115" s="39">
        <f>E114/C114*100</f>
        <v>1.452017391304348</v>
      </c>
      <c r="F115" s="39">
        <f>F114/C114*100</f>
        <v>0.3300695652173913</v>
      </c>
      <c r="G115" s="39">
        <f>G114/C114*100</f>
        <v>0.0033260869565217397</v>
      </c>
      <c r="H115" s="39">
        <f>H114/C114*100</f>
        <v>0.12736521739130435</v>
      </c>
      <c r="I115" s="39">
        <f>I114/C114*100</f>
        <v>0.17075652173913045</v>
      </c>
      <c r="J115" s="39">
        <f>J114/C114*100</f>
        <v>79.16079130434782</v>
      </c>
      <c r="K115" s="39">
        <f>K114/C114*100</f>
        <v>0</v>
      </c>
      <c r="L115" s="39">
        <f>L114/C114*100</f>
        <v>0</v>
      </c>
      <c r="M115" s="39">
        <f>M114/C114*100</f>
        <v>0</v>
      </c>
      <c r="N115" s="39">
        <f>N114/C114*100</f>
        <v>0</v>
      </c>
      <c r="O115" s="39">
        <f>O114/C114*100</f>
        <v>0</v>
      </c>
      <c r="P115" s="39">
        <f>P114/C114*100</f>
        <v>0</v>
      </c>
      <c r="Q115" s="11"/>
      <c r="R115" s="9"/>
    </row>
    <row r="116" spans="3:8" ht="10.5">
      <c r="C116" s="9"/>
      <c r="D116" s="9"/>
      <c r="E116" s="9"/>
      <c r="F116" s="9"/>
      <c r="G116" s="9"/>
      <c r="H116" s="9"/>
    </row>
    <row r="117" spans="3:23" s="15" customFormat="1" ht="10.5">
      <c r="C117" s="16">
        <f>SUM(C102,C104,C106,C108,C110,C112,C114)</f>
        <v>458450</v>
      </c>
      <c r="D117" s="16">
        <f aca="true" t="shared" si="4" ref="D117:P117">SUM(D102,D104,D106,D108,D110,D112,D114)</f>
        <v>237458.7423</v>
      </c>
      <c r="E117" s="16">
        <f t="shared" si="4"/>
        <v>46256.284999999996</v>
      </c>
      <c r="F117" s="16">
        <f t="shared" si="4"/>
        <v>42007.098</v>
      </c>
      <c r="G117" s="16">
        <f t="shared" si="4"/>
        <v>25034.177</v>
      </c>
      <c r="H117" s="16">
        <f t="shared" si="4"/>
        <v>19527.084000000003</v>
      </c>
      <c r="I117" s="16">
        <f t="shared" si="4"/>
        <v>35892.775499999996</v>
      </c>
      <c r="J117" s="16">
        <f t="shared" si="4"/>
        <v>68741.32280000001</v>
      </c>
      <c r="K117" s="16">
        <f t="shared" si="4"/>
        <v>0</v>
      </c>
      <c r="L117" s="16">
        <f t="shared" si="4"/>
        <v>0</v>
      </c>
      <c r="M117" s="16">
        <f t="shared" si="4"/>
        <v>0</v>
      </c>
      <c r="N117" s="16">
        <f t="shared" si="4"/>
        <v>0</v>
      </c>
      <c r="O117" s="16">
        <f t="shared" si="4"/>
        <v>0</v>
      </c>
      <c r="P117" s="16">
        <f t="shared" si="4"/>
        <v>0</v>
      </c>
      <c r="R117" s="24"/>
      <c r="S117" s="24"/>
      <c r="T117" s="24"/>
      <c r="U117" s="24"/>
      <c r="V117" s="24"/>
      <c r="W117" s="24"/>
    </row>
    <row r="118" spans="1:23" s="2" customFormat="1" ht="10.5">
      <c r="A118" s="29"/>
      <c r="B118" s="29" t="s">
        <v>14</v>
      </c>
      <c r="C118" s="30"/>
      <c r="D118" s="31">
        <f>D117/C117*100</f>
        <v>51.79599570291199</v>
      </c>
      <c r="E118" s="31">
        <f>E117/C117*100</f>
        <v>10.089712073290434</v>
      </c>
      <c r="F118" s="31">
        <f>F117/C117*100</f>
        <v>9.162852655687642</v>
      </c>
      <c r="G118" s="31">
        <f>G117/C117*100</f>
        <v>5.460612280510416</v>
      </c>
      <c r="H118" s="31">
        <f>H117/C117*100</f>
        <v>4.25937048751227</v>
      </c>
      <c r="I118" s="31">
        <f>I117/C117*100</f>
        <v>7.829158141563965</v>
      </c>
      <c r="J118" s="31">
        <f>J117/C117*100</f>
        <v>14.99429006434726</v>
      </c>
      <c r="K118" s="31">
        <f>K117/C117*100</f>
        <v>0</v>
      </c>
      <c r="L118" s="31">
        <f>L117/C117*100</f>
        <v>0</v>
      </c>
      <c r="M118" s="31">
        <f>M117/C117*100</f>
        <v>0</v>
      </c>
      <c r="N118" s="31">
        <f>N117/C117*100</f>
        <v>0</v>
      </c>
      <c r="O118" s="31">
        <f>O117/C117*100</f>
        <v>0</v>
      </c>
      <c r="P118" s="31">
        <f>P117/C117*100</f>
        <v>0</v>
      </c>
      <c r="R118" s="25"/>
      <c r="S118" s="25"/>
      <c r="T118" s="25"/>
      <c r="U118" s="25"/>
      <c r="V118" s="25"/>
      <c r="W118" s="25"/>
    </row>
  </sheetData>
  <sheetProtection/>
  <mergeCells count="9">
    <mergeCell ref="A1:P1"/>
    <mergeCell ref="A49:P49"/>
    <mergeCell ref="A71:B71"/>
    <mergeCell ref="A97:P97"/>
    <mergeCell ref="A95:B95"/>
    <mergeCell ref="A73:P73"/>
    <mergeCell ref="A47:B47"/>
    <mergeCell ref="A25:P25"/>
    <mergeCell ref="A23:B23"/>
  </mergeCells>
  <printOptions horizontalCentered="1"/>
  <pageMargins left="0.7874015748031497" right="0.7874015748031497" top="0.5905511811023623" bottom="0.5905511811023623" header="0.31496062992125984" footer="0.31496062992125984"/>
  <pageSetup firstPageNumber="33" useFirstPageNumber="1" horizontalDpi="300" verticalDpi="300" orientation="landscape" paperSize="9" r:id="rId1"/>
  <headerFooter alignWithMargins="0">
    <oddFooter>&amp;C&amp;"Times New Roman CE,obyčejné"&amp;8Stránka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8"/>
  <sheetViews>
    <sheetView zoomScalePageLayoutView="0" workbookViewId="0" topLeftCell="A1">
      <selection activeCell="A1" sqref="A1:H1"/>
    </sheetView>
  </sheetViews>
  <sheetFormatPr defaultColWidth="9.16015625" defaultRowHeight="12.75"/>
  <cols>
    <col min="1" max="1" width="9.16015625" style="3" customWidth="1"/>
    <col min="2" max="2" width="24.5" style="3" customWidth="1"/>
    <col min="3" max="8" width="8.66015625" style="3" customWidth="1"/>
    <col min="9" max="16384" width="9.16015625" style="3" customWidth="1"/>
  </cols>
  <sheetData>
    <row r="1" spans="1:8" s="1" customFormat="1" ht="10.5">
      <c r="A1" s="44" t="s">
        <v>33</v>
      </c>
      <c r="B1" s="44"/>
      <c r="C1" s="44"/>
      <c r="D1" s="44"/>
      <c r="E1" s="44"/>
      <c r="F1" s="44"/>
      <c r="G1" s="44"/>
      <c r="H1" s="44"/>
    </row>
    <row r="2" ht="10.5">
      <c r="A2" s="2"/>
    </row>
    <row r="3" spans="1:8" s="4" customFormat="1" ht="10.5">
      <c r="A3" s="27"/>
      <c r="B3" s="27"/>
      <c r="C3" s="27" t="s">
        <v>2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</row>
    <row r="4" spans="1:8" s="4" customFormat="1" ht="10.5">
      <c r="A4" s="27" t="s">
        <v>0</v>
      </c>
      <c r="B4" s="27" t="s">
        <v>1</v>
      </c>
      <c r="C4" s="27" t="s">
        <v>3</v>
      </c>
      <c r="D4" s="27" t="s">
        <v>15</v>
      </c>
      <c r="E4" s="27" t="s">
        <v>15</v>
      </c>
      <c r="F4" s="27" t="s">
        <v>15</v>
      </c>
      <c r="G4" s="27" t="s">
        <v>15</v>
      </c>
      <c r="H4" s="27" t="s">
        <v>15</v>
      </c>
    </row>
    <row r="5" spans="6:7" s="5" customFormat="1" ht="10.5">
      <c r="F5" s="6"/>
      <c r="G5" s="6"/>
    </row>
    <row r="6" spans="3:8" s="7" customFormat="1" ht="10.5">
      <c r="C6" s="8">
        <v>94886</v>
      </c>
      <c r="D6" s="8">
        <f>SUM(E6:P6)</f>
        <v>96145.144</v>
      </c>
      <c r="E6" s="9">
        <v>27261.911</v>
      </c>
      <c r="F6" s="10">
        <v>20074.734</v>
      </c>
      <c r="G6" s="10">
        <v>23890.933</v>
      </c>
      <c r="H6" s="9">
        <v>24917.566</v>
      </c>
    </row>
    <row r="7" spans="1:8" ht="10.5">
      <c r="A7" s="35">
        <v>1111</v>
      </c>
      <c r="B7" s="36" t="s">
        <v>9</v>
      </c>
      <c r="C7" s="37"/>
      <c r="D7" s="38">
        <f>D6/C6*100</f>
        <v>101.3270071454166</v>
      </c>
      <c r="E7" s="39">
        <f>E6/C6*100</f>
        <v>28.73122589212318</v>
      </c>
      <c r="F7" s="39">
        <f>F6/C6*100</f>
        <v>21.156686971734505</v>
      </c>
      <c r="G7" s="39">
        <f>G6/C6*100</f>
        <v>25.17856480408069</v>
      </c>
      <c r="H7" s="39">
        <f>H6/C6*100</f>
        <v>26.260529477478233</v>
      </c>
    </row>
    <row r="8" spans="1:8" ht="10.5">
      <c r="A8" s="7"/>
      <c r="C8" s="8">
        <v>25579</v>
      </c>
      <c r="D8" s="8">
        <f>SUM(E8:P8)</f>
        <v>31689.982900000003</v>
      </c>
      <c r="E8" s="9">
        <v>6092.956</v>
      </c>
      <c r="F8" s="9">
        <v>5769.2297</v>
      </c>
      <c r="G8" s="9">
        <v>11505.1602</v>
      </c>
      <c r="H8" s="9">
        <v>8322.637</v>
      </c>
    </row>
    <row r="9" spans="1:8" ht="10.5">
      <c r="A9" s="35">
        <v>1112</v>
      </c>
      <c r="B9" s="36" t="s">
        <v>10</v>
      </c>
      <c r="C9" s="37"/>
      <c r="D9" s="38">
        <f>D8/C8*100</f>
        <v>123.89062473122485</v>
      </c>
      <c r="E9" s="39">
        <f>E8/C8*100</f>
        <v>23.8201493412565</v>
      </c>
      <c r="F9" s="39">
        <f>F8/C8*100</f>
        <v>22.55455529926893</v>
      </c>
      <c r="G9" s="39">
        <f>G8/C8*100</f>
        <v>44.97892880878846</v>
      </c>
      <c r="H9" s="39">
        <f>H8/C8*100</f>
        <v>32.53699128191094</v>
      </c>
    </row>
    <row r="10" spans="1:8" ht="10.5">
      <c r="A10" s="13"/>
      <c r="B10" s="14"/>
      <c r="C10" s="12">
        <v>4289</v>
      </c>
      <c r="D10" s="8">
        <f>SUM(E10:P10)</f>
        <v>7747.302</v>
      </c>
      <c r="E10" s="10">
        <v>1943.886</v>
      </c>
      <c r="F10" s="10">
        <v>1653.794</v>
      </c>
      <c r="G10" s="10">
        <v>2120.292</v>
      </c>
      <c r="H10" s="10">
        <v>2029.33</v>
      </c>
    </row>
    <row r="11" spans="1:8" ht="10.5">
      <c r="A11" s="35">
        <v>1113</v>
      </c>
      <c r="B11" s="36" t="s">
        <v>28</v>
      </c>
      <c r="C11" s="37"/>
      <c r="D11" s="38">
        <f>D10/C10*100</f>
        <v>180.63189554674747</v>
      </c>
      <c r="E11" s="39">
        <f>E10/C10*100</f>
        <v>45.32259267894614</v>
      </c>
      <c r="F11" s="39">
        <f>F10/C10*100</f>
        <v>38.5589647936582</v>
      </c>
      <c r="G11" s="39">
        <f>G10/C10*100</f>
        <v>49.43557938913499</v>
      </c>
      <c r="H11" s="39">
        <f>H10/C10*100</f>
        <v>47.31475868500816</v>
      </c>
    </row>
    <row r="12" spans="1:8" ht="10.5">
      <c r="A12" s="13"/>
      <c r="B12" s="14"/>
      <c r="C12" s="12">
        <v>127964</v>
      </c>
      <c r="D12" s="8">
        <f>SUM(E12:P12)</f>
        <v>134780.945</v>
      </c>
      <c r="E12" s="10">
        <v>33434.814</v>
      </c>
      <c r="F12" s="10">
        <v>21257.027</v>
      </c>
      <c r="G12" s="10">
        <v>57078.177</v>
      </c>
      <c r="H12" s="10">
        <v>23010.927</v>
      </c>
    </row>
    <row r="13" spans="1:8" ht="10.5">
      <c r="A13" s="35">
        <v>1121</v>
      </c>
      <c r="B13" s="36" t="s">
        <v>11</v>
      </c>
      <c r="C13" s="37"/>
      <c r="D13" s="38">
        <f>D12/C12*100</f>
        <v>105.32723656653434</v>
      </c>
      <c r="E13" s="39">
        <f>E12/C12*100</f>
        <v>26.128297021037167</v>
      </c>
      <c r="F13" s="39">
        <f>F12/C12*100</f>
        <v>16.611724391235033</v>
      </c>
      <c r="G13" s="39">
        <f>G12/C12*100</f>
        <v>44.604870901190964</v>
      </c>
      <c r="H13" s="39">
        <f>H12/C12*100</f>
        <v>17.982344253071176</v>
      </c>
    </row>
    <row r="14" spans="1:8" ht="10.5">
      <c r="A14" s="13"/>
      <c r="B14" s="14"/>
      <c r="C14" s="12">
        <v>20000</v>
      </c>
      <c r="D14" s="8">
        <f>SUM(E14:P14)</f>
        <v>18939.6</v>
      </c>
      <c r="E14" s="10">
        <v>0</v>
      </c>
      <c r="F14" s="10">
        <v>18939.6</v>
      </c>
      <c r="G14" s="10">
        <v>0</v>
      </c>
      <c r="H14" s="10">
        <v>0</v>
      </c>
    </row>
    <row r="15" spans="1:8" ht="10.5">
      <c r="A15" s="35">
        <v>1122</v>
      </c>
      <c r="B15" s="36" t="s">
        <v>12</v>
      </c>
      <c r="C15" s="37"/>
      <c r="D15" s="38">
        <f>D14/C14*100</f>
        <v>94.698</v>
      </c>
      <c r="E15" s="39">
        <f>E14/C14*100</f>
        <v>0</v>
      </c>
      <c r="F15" s="39">
        <f>F14/C14*100</f>
        <v>94.698</v>
      </c>
      <c r="G15" s="39">
        <f>G14/C14*100</f>
        <v>0</v>
      </c>
      <c r="H15" s="39">
        <f>H14/C14*100</f>
        <v>0</v>
      </c>
    </row>
    <row r="16" spans="1:8" ht="10.5">
      <c r="A16" s="13"/>
      <c r="B16" s="14"/>
      <c r="C16" s="12">
        <v>208388</v>
      </c>
      <c r="D16" s="8">
        <f>SUM(E16:P16)</f>
        <v>192657.63700000002</v>
      </c>
      <c r="E16" s="10">
        <v>46383.824</v>
      </c>
      <c r="F16" s="10">
        <v>46623.175</v>
      </c>
      <c r="G16" s="10">
        <v>49258.47</v>
      </c>
      <c r="H16" s="10">
        <v>50392.168</v>
      </c>
    </row>
    <row r="17" spans="1:8" ht="10.5">
      <c r="A17" s="35">
        <v>1211</v>
      </c>
      <c r="B17" s="36" t="s">
        <v>29</v>
      </c>
      <c r="C17" s="37"/>
      <c r="D17" s="38">
        <f>D16/C16*100</f>
        <v>92.45140651093155</v>
      </c>
      <c r="E17" s="39">
        <f>E16/C16*100</f>
        <v>22.258394917173735</v>
      </c>
      <c r="F17" s="39">
        <f>F16/C16*100</f>
        <v>22.37325325834501</v>
      </c>
      <c r="G17" s="39">
        <f>G16/C16*100</f>
        <v>23.63786302474231</v>
      </c>
      <c r="H17" s="39">
        <f>H16/C16*100</f>
        <v>24.18189531067048</v>
      </c>
    </row>
    <row r="18" spans="1:8" ht="10.5">
      <c r="A18" s="13"/>
      <c r="B18" s="14"/>
      <c r="C18" s="12">
        <v>12630</v>
      </c>
      <c r="D18" s="8">
        <f>SUM(E18:P18)</f>
        <v>14380.294</v>
      </c>
      <c r="E18" s="10">
        <v>282.249</v>
      </c>
      <c r="F18" s="10">
        <v>9756.425</v>
      </c>
      <c r="G18" s="10">
        <v>995.075</v>
      </c>
      <c r="H18" s="10">
        <v>3346.545</v>
      </c>
    </row>
    <row r="19" spans="1:8" ht="10.5">
      <c r="A19" s="35">
        <v>1511</v>
      </c>
      <c r="B19" s="36" t="s">
        <v>13</v>
      </c>
      <c r="C19" s="40"/>
      <c r="D19" s="38">
        <f>D18/C18*100</f>
        <v>113.85822644497227</v>
      </c>
      <c r="E19" s="39">
        <f>E18/C18*100</f>
        <v>2.2347505938242285</v>
      </c>
      <c r="F19" s="39">
        <f>F18/C18*100</f>
        <v>77.24802058590656</v>
      </c>
      <c r="G19" s="39">
        <f>G18/C18*100</f>
        <v>7.8786619160728435</v>
      </c>
      <c r="H19" s="39">
        <f>H18/C18*100</f>
        <v>26.496793349168644</v>
      </c>
    </row>
    <row r="20" spans="3:8" ht="10.5">
      <c r="C20" s="9"/>
      <c r="D20" s="17"/>
      <c r="E20" s="9"/>
      <c r="F20" s="9"/>
      <c r="G20" s="9"/>
      <c r="H20" s="9"/>
    </row>
    <row r="21" spans="3:8" s="15" customFormat="1" ht="10.5">
      <c r="C21" s="16">
        <f aca="true" t="shared" si="0" ref="C21:H21">SUM(C6,C8,C10,C12,C14,C16,C18)</f>
        <v>493736</v>
      </c>
      <c r="D21" s="16">
        <f t="shared" si="0"/>
        <v>496340.90489999996</v>
      </c>
      <c r="E21" s="16">
        <f t="shared" si="0"/>
        <v>115399.64</v>
      </c>
      <c r="F21" s="16">
        <f t="shared" si="0"/>
        <v>124073.9847</v>
      </c>
      <c r="G21" s="16">
        <f t="shared" si="0"/>
        <v>144848.10720000003</v>
      </c>
      <c r="H21" s="16">
        <f t="shared" si="0"/>
        <v>112019.173</v>
      </c>
    </row>
    <row r="22" spans="1:8" s="2" customFormat="1" ht="10.5">
      <c r="A22" s="29"/>
      <c r="B22" s="29" t="s">
        <v>14</v>
      </c>
      <c r="C22" s="30"/>
      <c r="D22" s="31">
        <f>D21/C21*100</f>
        <v>100.52759063548132</v>
      </c>
      <c r="E22" s="31">
        <f>E21/C21*100</f>
        <v>23.372741708119317</v>
      </c>
      <c r="F22" s="31">
        <f>F21/C21*100</f>
        <v>25.129620829755172</v>
      </c>
      <c r="G22" s="31">
        <f>G21/C21*100</f>
        <v>29.337157347246308</v>
      </c>
      <c r="H22" s="31">
        <f>H21/C21*100</f>
        <v>22.688070750360513</v>
      </c>
    </row>
    <row r="23" spans="1:8" s="2" customFormat="1" ht="10.5">
      <c r="A23" s="45" t="s">
        <v>31</v>
      </c>
      <c r="B23" s="45"/>
      <c r="C23" s="32"/>
      <c r="D23" s="33">
        <f>SUM(E23:H23)</f>
        <v>100</v>
      </c>
      <c r="E23" s="38">
        <f>E22/D22*100</f>
        <v>23.250076481858788</v>
      </c>
      <c r="F23" s="38">
        <f>F22/D22*100</f>
        <v>24.997735120178685</v>
      </c>
      <c r="G23" s="38">
        <f>G22/D22*100</f>
        <v>29.183189571930047</v>
      </c>
      <c r="H23" s="38">
        <f>H22/D22*100</f>
        <v>22.568998826032477</v>
      </c>
    </row>
    <row r="25" spans="1:8" s="1" customFormat="1" ht="10.5">
      <c r="A25" s="44" t="s">
        <v>35</v>
      </c>
      <c r="B25" s="44"/>
      <c r="C25" s="44"/>
      <c r="D25" s="44"/>
      <c r="E25" s="44"/>
      <c r="F25" s="44"/>
      <c r="G25" s="44"/>
      <c r="H25" s="44"/>
    </row>
    <row r="26" ht="10.5">
      <c r="A26" s="2"/>
    </row>
    <row r="27" spans="1:8" s="4" customFormat="1" ht="10.5">
      <c r="A27" s="27"/>
      <c r="B27" s="27"/>
      <c r="C27" s="27" t="s">
        <v>2</v>
      </c>
      <c r="D27" s="27" t="s">
        <v>4</v>
      </c>
      <c r="E27" s="27" t="s">
        <v>5</v>
      </c>
      <c r="F27" s="27" t="s">
        <v>6</v>
      </c>
      <c r="G27" s="27" t="s">
        <v>7</v>
      </c>
      <c r="H27" s="27" t="s">
        <v>8</v>
      </c>
    </row>
    <row r="28" spans="1:8" s="4" customFormat="1" ht="10.5">
      <c r="A28" s="27" t="s">
        <v>0</v>
      </c>
      <c r="B28" s="27" t="s">
        <v>1</v>
      </c>
      <c r="C28" s="27" t="s">
        <v>3</v>
      </c>
      <c r="D28" s="27" t="s">
        <v>15</v>
      </c>
      <c r="E28" s="27" t="s">
        <v>15</v>
      </c>
      <c r="F28" s="27" t="s">
        <v>15</v>
      </c>
      <c r="G28" s="27" t="s">
        <v>15</v>
      </c>
      <c r="H28" s="27" t="s">
        <v>15</v>
      </c>
    </row>
    <row r="29" spans="6:7" s="5" customFormat="1" ht="10.5">
      <c r="F29" s="6"/>
      <c r="G29" s="6"/>
    </row>
    <row r="30" spans="3:8" s="7" customFormat="1" ht="10.5">
      <c r="C30" s="8">
        <v>107194</v>
      </c>
      <c r="D30" s="8">
        <f>SUM(E30:P30)</f>
        <v>87680.70555000001</v>
      </c>
      <c r="E30" s="9">
        <v>25472.004</v>
      </c>
      <c r="F30" s="10">
        <v>19267.373</v>
      </c>
      <c r="G30" s="10">
        <f>'Daně M'!K30+'Daně M'!L30+'Daně M'!M30+'Daně Q'!N30</f>
        <v>21173.65839</v>
      </c>
      <c r="H30" s="9">
        <v>21767.67016</v>
      </c>
    </row>
    <row r="31" spans="1:8" ht="10.5">
      <c r="A31" s="35">
        <v>1111</v>
      </c>
      <c r="B31" s="36" t="s">
        <v>9</v>
      </c>
      <c r="C31" s="37"/>
      <c r="D31" s="38">
        <f>D30/C30*100</f>
        <v>81.79628108849377</v>
      </c>
      <c r="E31" s="39">
        <f>E30/C30*100</f>
        <v>23.762527753419036</v>
      </c>
      <c r="F31" s="39">
        <f>F30/C30*100</f>
        <v>17.97430173330597</v>
      </c>
      <c r="G31" s="39">
        <f>G30/C30*100</f>
        <v>19.75265256450921</v>
      </c>
      <c r="H31" s="39">
        <f>H30/C30*100</f>
        <v>20.306799037259548</v>
      </c>
    </row>
    <row r="32" spans="1:8" ht="10.5">
      <c r="A32" s="7"/>
      <c r="C32" s="8">
        <v>26741</v>
      </c>
      <c r="D32" s="8">
        <f>SUM(E32:P32)</f>
        <v>10407.41866</v>
      </c>
      <c r="E32" s="9">
        <v>5367.682</v>
      </c>
      <c r="F32" s="9">
        <v>2197.0178</v>
      </c>
      <c r="G32" s="10">
        <f>'Daně M'!K32+'Daně M'!L32+'Daně M'!M32+'Daně Q'!N32</f>
        <v>1135.43909</v>
      </c>
      <c r="H32" s="9">
        <v>1707.27977</v>
      </c>
    </row>
    <row r="33" spans="1:8" ht="10.5">
      <c r="A33" s="35">
        <v>1112</v>
      </c>
      <c r="B33" s="36" t="s">
        <v>10</v>
      </c>
      <c r="C33" s="37"/>
      <c r="D33" s="38">
        <f>D32/C32*100</f>
        <v>38.91933233611308</v>
      </c>
      <c r="E33" s="39">
        <f>E32/C32*100</f>
        <v>20.072854418308964</v>
      </c>
      <c r="F33" s="39">
        <f>F32/C32*100</f>
        <v>8.215914887251786</v>
      </c>
      <c r="G33" s="39">
        <f>G32/C32*100</f>
        <v>4.246060693317378</v>
      </c>
      <c r="H33" s="39">
        <f>H32/C32*100</f>
        <v>6.3845023372349585</v>
      </c>
    </row>
    <row r="34" spans="1:8" ht="10.5">
      <c r="A34" s="13"/>
      <c r="B34" s="14"/>
      <c r="C34" s="12">
        <v>7390</v>
      </c>
      <c r="D34" s="8">
        <f>SUM(E34:P34)</f>
        <v>7473.89442</v>
      </c>
      <c r="E34" s="10">
        <v>1839.329</v>
      </c>
      <c r="F34" s="10">
        <v>1687.785</v>
      </c>
      <c r="G34" s="10">
        <f>'Daně M'!K34+'Daně M'!L34+'Daně M'!M34+'Daně Q'!N34</f>
        <v>2052.1194499999997</v>
      </c>
      <c r="H34" s="10">
        <v>1894.66097</v>
      </c>
    </row>
    <row r="35" spans="1:8" ht="10.5">
      <c r="A35" s="35">
        <v>1113</v>
      </c>
      <c r="B35" s="36" t="s">
        <v>28</v>
      </c>
      <c r="C35" s="37"/>
      <c r="D35" s="38">
        <f>D34/C34*100</f>
        <v>101.13524248985115</v>
      </c>
      <c r="E35" s="39">
        <f>E34/C34*100</f>
        <v>24.889431664411365</v>
      </c>
      <c r="F35" s="39">
        <f>F34/C34*100</f>
        <v>22.83876860622463</v>
      </c>
      <c r="G35" s="39">
        <f>G34/C34*100</f>
        <v>27.768869418132606</v>
      </c>
      <c r="H35" s="39">
        <f>H34/C34*100</f>
        <v>25.638172801082543</v>
      </c>
    </row>
    <row r="36" spans="1:8" ht="10.5">
      <c r="A36" s="13"/>
      <c r="B36" s="14"/>
      <c r="C36" s="12">
        <v>140762</v>
      </c>
      <c r="D36" s="8">
        <f>SUM(E36:P36)</f>
        <v>93289.75523</v>
      </c>
      <c r="E36" s="10">
        <v>26182.178</v>
      </c>
      <c r="F36" s="10">
        <v>27511.058</v>
      </c>
      <c r="G36" s="10">
        <f>'Daně M'!K36+'Daně M'!L36+'Daně M'!M36+'Daně Q'!N36</f>
        <v>27240.699</v>
      </c>
      <c r="H36" s="10">
        <v>12355.82023</v>
      </c>
    </row>
    <row r="37" spans="1:8" ht="10.5">
      <c r="A37" s="35">
        <v>1121</v>
      </c>
      <c r="B37" s="36" t="s">
        <v>11</v>
      </c>
      <c r="C37" s="37"/>
      <c r="D37" s="38">
        <f>D36/C36*100</f>
        <v>66.27481509924553</v>
      </c>
      <c r="E37" s="39">
        <f>E36/C36*100</f>
        <v>18.60031684687629</v>
      </c>
      <c r="F37" s="39">
        <f>F36/C36*100</f>
        <v>19.544378454412414</v>
      </c>
      <c r="G37" s="39">
        <f>G36/C36*100</f>
        <v>19.35231028260468</v>
      </c>
      <c r="H37" s="39">
        <f>H36/C36*100</f>
        <v>8.777809515352155</v>
      </c>
    </row>
    <row r="38" spans="1:8" ht="10.5">
      <c r="A38" s="13"/>
      <c r="B38" s="14"/>
      <c r="C38" s="12">
        <v>19000</v>
      </c>
      <c r="D38" s="8">
        <f>SUM(E38:P38)</f>
        <v>32468.94</v>
      </c>
      <c r="E38" s="10">
        <v>0</v>
      </c>
      <c r="F38" s="10">
        <v>32468.94</v>
      </c>
      <c r="G38" s="10">
        <f>'Daně M'!K38+'Daně M'!L38+'Daně M'!M38+'Daně Q'!N38</f>
        <v>0</v>
      </c>
      <c r="H38" s="10">
        <v>0</v>
      </c>
    </row>
    <row r="39" spans="1:8" ht="10.5">
      <c r="A39" s="35">
        <v>1122</v>
      </c>
      <c r="B39" s="36" t="s">
        <v>12</v>
      </c>
      <c r="C39" s="37"/>
      <c r="D39" s="38">
        <f>D38/C38*100</f>
        <v>170.88915789473685</v>
      </c>
      <c r="E39" s="39">
        <f>E38/C38*100</f>
        <v>0</v>
      </c>
      <c r="F39" s="39">
        <f>F38/C38*100</f>
        <v>170.88915789473685</v>
      </c>
      <c r="G39" s="39">
        <f>G38/C38*100</f>
        <v>0</v>
      </c>
      <c r="H39" s="39">
        <f>H38/C38*100</f>
        <v>0</v>
      </c>
    </row>
    <row r="40" spans="1:8" ht="10.5">
      <c r="A40" s="13"/>
      <c r="B40" s="14"/>
      <c r="C40" s="12">
        <v>209735</v>
      </c>
      <c r="D40" s="8">
        <f>SUM(E40:P40)</f>
        <v>181191.18800000002</v>
      </c>
      <c r="E40" s="10">
        <v>45421.13</v>
      </c>
      <c r="F40" s="10">
        <v>44894.228</v>
      </c>
      <c r="G40" s="10">
        <f>'Daně M'!K40+'Daně M'!L40+'Daně M'!M40+'Daně Q'!N40</f>
        <v>43533.492</v>
      </c>
      <c r="H40" s="10">
        <v>47342.338</v>
      </c>
    </row>
    <row r="41" spans="1:8" ht="10.5">
      <c r="A41" s="35">
        <v>1211</v>
      </c>
      <c r="B41" s="36" t="s">
        <v>29</v>
      </c>
      <c r="C41" s="37"/>
      <c r="D41" s="38">
        <f>D40/C40*100</f>
        <v>86.39053472238778</v>
      </c>
      <c r="E41" s="39">
        <f>E40/C40*100</f>
        <v>21.65643788590364</v>
      </c>
      <c r="F41" s="39">
        <f>F40/C40*100</f>
        <v>21.40521515245429</v>
      </c>
      <c r="G41" s="39">
        <f>G40/C40*100</f>
        <v>20.756426919684362</v>
      </c>
      <c r="H41" s="39">
        <f>H40/C40*100</f>
        <v>22.572454764345483</v>
      </c>
    </row>
    <row r="42" spans="1:8" ht="10.5">
      <c r="A42" s="13"/>
      <c r="B42" s="14"/>
      <c r="C42" s="12">
        <v>12630</v>
      </c>
      <c r="D42" s="8">
        <f>SUM(E42:P42)</f>
        <v>16024.41934</v>
      </c>
      <c r="E42" s="10">
        <v>579.848</v>
      </c>
      <c r="F42" s="10">
        <v>9305.435</v>
      </c>
      <c r="G42" s="10">
        <f>'Daně M'!K42+'Daně M'!L42+'Daně M'!M42+'Daně Q'!N42</f>
        <v>1739.2079999999999</v>
      </c>
      <c r="H42" s="10">
        <v>4399.92834</v>
      </c>
    </row>
    <row r="43" spans="1:8" ht="10.5">
      <c r="A43" s="35">
        <v>1511</v>
      </c>
      <c r="B43" s="36" t="s">
        <v>13</v>
      </c>
      <c r="C43" s="40"/>
      <c r="D43" s="38">
        <f>D42/C42*100</f>
        <v>126.87584592240697</v>
      </c>
      <c r="E43" s="39">
        <f>E42/C42*100</f>
        <v>4.591037212984956</v>
      </c>
      <c r="F43" s="39">
        <f>F42/C42*100</f>
        <v>73.67723673792557</v>
      </c>
      <c r="G43" s="39">
        <f>G42/C42*100</f>
        <v>13.7704513064133</v>
      </c>
      <c r="H43" s="39">
        <f>H42/C42*100</f>
        <v>34.83712066508314</v>
      </c>
    </row>
    <row r="44" spans="3:8" ht="10.5">
      <c r="C44" s="9"/>
      <c r="D44" s="17"/>
      <c r="E44" s="9"/>
      <c r="F44" s="9"/>
      <c r="G44" s="9"/>
      <c r="H44" s="9"/>
    </row>
    <row r="45" spans="3:8" s="15" customFormat="1" ht="10.5">
      <c r="C45" s="16">
        <f aca="true" t="shared" si="1" ref="C45:H45">SUM(C30,C32,C34,C36,C38,C40,C42)</f>
        <v>523452</v>
      </c>
      <c r="D45" s="16">
        <f t="shared" si="1"/>
        <v>428536.32120000006</v>
      </c>
      <c r="E45" s="16">
        <f t="shared" si="1"/>
        <v>104862.171</v>
      </c>
      <c r="F45" s="16">
        <f t="shared" si="1"/>
        <v>137331.83680000002</v>
      </c>
      <c r="G45" s="16">
        <f t="shared" si="1"/>
        <v>96874.61593</v>
      </c>
      <c r="H45" s="16">
        <f t="shared" si="1"/>
        <v>89467.69747</v>
      </c>
    </row>
    <row r="46" spans="1:8" s="2" customFormat="1" ht="10.5">
      <c r="A46" s="29"/>
      <c r="B46" s="29" t="s">
        <v>14</v>
      </c>
      <c r="C46" s="30"/>
      <c r="D46" s="31">
        <f>D45/C45*100</f>
        <v>81.86735769468835</v>
      </c>
      <c r="E46" s="31">
        <f>E45/C45*100</f>
        <v>20.03281504321313</v>
      </c>
      <c r="F46" s="31">
        <f>F45/C45*100</f>
        <v>26.2358032446146</v>
      </c>
      <c r="G46" s="31">
        <f>G45/C45*100</f>
        <v>18.50687664389476</v>
      </c>
      <c r="H46" s="31">
        <f>H45/C45*100</f>
        <v>17.09186276296585</v>
      </c>
    </row>
    <row r="47" spans="1:8" s="2" customFormat="1" ht="10.5">
      <c r="A47" s="45" t="s">
        <v>31</v>
      </c>
      <c r="B47" s="45"/>
      <c r="C47" s="32"/>
      <c r="D47" s="33">
        <f>SUM(E47:H47)</f>
        <v>99.99999999999997</v>
      </c>
      <c r="E47" s="38">
        <f>E46/D46*100</f>
        <v>24.46984440113777</v>
      </c>
      <c r="F47" s="38">
        <f>F46/D46*100</f>
        <v>32.04672043094022</v>
      </c>
      <c r="G47" s="38">
        <f>G46/D46*100</f>
        <v>22.60592886472933</v>
      </c>
      <c r="H47" s="38">
        <f>H46/D46*100</f>
        <v>20.877506303192668</v>
      </c>
    </row>
    <row r="49" spans="1:8" s="1" customFormat="1" ht="10.5">
      <c r="A49" s="44" t="s">
        <v>37</v>
      </c>
      <c r="B49" s="44"/>
      <c r="C49" s="44"/>
      <c r="D49" s="44"/>
      <c r="E49" s="44"/>
      <c r="F49" s="44"/>
      <c r="G49" s="44"/>
      <c r="H49" s="44"/>
    </row>
    <row r="50" ht="10.5">
      <c r="A50" s="2"/>
    </row>
    <row r="51" spans="1:8" s="4" customFormat="1" ht="10.5">
      <c r="A51" s="27"/>
      <c r="B51" s="27"/>
      <c r="C51" s="27" t="s">
        <v>2</v>
      </c>
      <c r="D51" s="27" t="s">
        <v>4</v>
      </c>
      <c r="E51" s="27" t="s">
        <v>5</v>
      </c>
      <c r="F51" s="27" t="s">
        <v>6</v>
      </c>
      <c r="G51" s="27" t="s">
        <v>7</v>
      </c>
      <c r="H51" s="27" t="s">
        <v>8</v>
      </c>
    </row>
    <row r="52" spans="1:8" s="4" customFormat="1" ht="10.5">
      <c r="A52" s="27" t="s">
        <v>0</v>
      </c>
      <c r="B52" s="27" t="s">
        <v>1</v>
      </c>
      <c r="C52" s="27" t="s">
        <v>3</v>
      </c>
      <c r="D52" s="27" t="s">
        <v>15</v>
      </c>
      <c r="E52" s="27" t="s">
        <v>15</v>
      </c>
      <c r="F52" s="27" t="s">
        <v>15</v>
      </c>
      <c r="G52" s="27" t="s">
        <v>15</v>
      </c>
      <c r="H52" s="27" t="s">
        <v>15</v>
      </c>
    </row>
    <row r="53" spans="6:7" s="5" customFormat="1" ht="10.5">
      <c r="F53" s="6"/>
      <c r="G53" s="6"/>
    </row>
    <row r="54" spans="3:8" s="7" customFormat="1" ht="10.5">
      <c r="C54" s="8">
        <v>95530</v>
      </c>
      <c r="D54" s="8">
        <f>SUM(E54:P54)</f>
        <v>90696</v>
      </c>
      <c r="E54" s="9">
        <v>25217</v>
      </c>
      <c r="F54" s="10">
        <v>18607</v>
      </c>
      <c r="G54" s="10">
        <v>23439</v>
      </c>
      <c r="H54" s="9">
        <v>23433</v>
      </c>
    </row>
    <row r="55" spans="1:8" ht="10.5">
      <c r="A55" s="35">
        <v>1111</v>
      </c>
      <c r="B55" s="36" t="s">
        <v>9</v>
      </c>
      <c r="C55" s="37"/>
      <c r="D55" s="38">
        <f>D54/C54*100</f>
        <v>94.93980948393175</v>
      </c>
      <c r="E55" s="39">
        <f>E54/C54*100</f>
        <v>26.396943368575315</v>
      </c>
      <c r="F55" s="39">
        <f>F54/C54*100</f>
        <v>19.477650999685963</v>
      </c>
      <c r="G55" s="39">
        <f>G54/C54*100</f>
        <v>24.53574793258662</v>
      </c>
      <c r="H55" s="39">
        <f>H54/C54*100</f>
        <v>24.52946718308385</v>
      </c>
    </row>
    <row r="56" spans="1:8" ht="10.5">
      <c r="A56" s="7"/>
      <c r="C56" s="8">
        <v>16980</v>
      </c>
      <c r="D56" s="8">
        <f>SUM(E56:P56)</f>
        <v>18739</v>
      </c>
      <c r="E56" s="9">
        <v>4017</v>
      </c>
      <c r="F56" s="9">
        <v>259</v>
      </c>
      <c r="G56" s="10">
        <v>9293</v>
      </c>
      <c r="H56" s="9">
        <v>5170</v>
      </c>
    </row>
    <row r="57" spans="1:8" ht="10.5">
      <c r="A57" s="35">
        <v>1112</v>
      </c>
      <c r="B57" s="36" t="s">
        <v>10</v>
      </c>
      <c r="C57" s="37"/>
      <c r="D57" s="38">
        <f>D56/C56*100</f>
        <v>110.35924617196702</v>
      </c>
      <c r="E57" s="39">
        <f>E56/C56*100</f>
        <v>23.657243816254418</v>
      </c>
      <c r="F57" s="39">
        <f>F56/C56*100</f>
        <v>1.525323910482921</v>
      </c>
      <c r="G57" s="39">
        <f>G56/C56*100</f>
        <v>54.729093050647826</v>
      </c>
      <c r="H57" s="39">
        <f>H56/C56*100</f>
        <v>30.44758539458186</v>
      </c>
    </row>
    <row r="58" spans="1:8" ht="10.5">
      <c r="A58" s="13"/>
      <c r="B58" s="14"/>
      <c r="C58" s="12">
        <v>7400</v>
      </c>
      <c r="D58" s="8">
        <f>SUM(E58:P58)</f>
        <v>7497</v>
      </c>
      <c r="E58" s="10">
        <v>1809</v>
      </c>
      <c r="F58" s="10">
        <v>1671</v>
      </c>
      <c r="G58" s="10">
        <v>2228</v>
      </c>
      <c r="H58" s="10">
        <v>1789</v>
      </c>
    </row>
    <row r="59" spans="1:8" ht="10.5">
      <c r="A59" s="35">
        <v>1113</v>
      </c>
      <c r="B59" s="36" t="s">
        <v>28</v>
      </c>
      <c r="C59" s="37"/>
      <c r="D59" s="38">
        <f>D58/C58*100</f>
        <v>101.3108108108108</v>
      </c>
      <c r="E59" s="39">
        <f>E58/C58*100</f>
        <v>24.445945945945947</v>
      </c>
      <c r="F59" s="39">
        <f>F58/C58*100</f>
        <v>22.58108108108108</v>
      </c>
      <c r="G59" s="39">
        <f>G58/C58*100</f>
        <v>30.108108108108105</v>
      </c>
      <c r="H59" s="39">
        <f>H58/C58*100</f>
        <v>24.175675675675677</v>
      </c>
    </row>
    <row r="60" spans="1:8" ht="10.5">
      <c r="A60" s="13"/>
      <c r="B60" s="14"/>
      <c r="C60" s="12">
        <v>95920</v>
      </c>
      <c r="D60" s="8">
        <f>SUM(E60:P60)</f>
        <v>91361</v>
      </c>
      <c r="E60" s="10">
        <v>32376</v>
      </c>
      <c r="F60" s="10">
        <v>21614</v>
      </c>
      <c r="G60" s="10">
        <v>30336</v>
      </c>
      <c r="H60" s="10">
        <v>7035</v>
      </c>
    </row>
    <row r="61" spans="1:8" ht="10.5">
      <c r="A61" s="35">
        <v>1121</v>
      </c>
      <c r="B61" s="36" t="s">
        <v>11</v>
      </c>
      <c r="C61" s="37"/>
      <c r="D61" s="38">
        <f>D60/C60*100</f>
        <v>95.24708090075063</v>
      </c>
      <c r="E61" s="39">
        <f>E60/C60*100</f>
        <v>33.753127606338616</v>
      </c>
      <c r="F61" s="39">
        <f>F60/C60*100</f>
        <v>22.533361134278564</v>
      </c>
      <c r="G61" s="39">
        <f>G60/C60*100</f>
        <v>31.626355296080067</v>
      </c>
      <c r="H61" s="39">
        <f>H60/C60*100</f>
        <v>7.334236864053379</v>
      </c>
    </row>
    <row r="62" spans="1:8" ht="10.5">
      <c r="A62" s="13"/>
      <c r="B62" s="14"/>
      <c r="C62" s="12">
        <v>25000</v>
      </c>
      <c r="D62" s="8">
        <f>SUM(E62:P62)</f>
        <v>56757</v>
      </c>
      <c r="E62" s="10">
        <v>0</v>
      </c>
      <c r="F62" s="10">
        <v>56757</v>
      </c>
      <c r="G62" s="10">
        <v>0</v>
      </c>
      <c r="H62" s="10">
        <v>0</v>
      </c>
    </row>
    <row r="63" spans="1:8" ht="10.5">
      <c r="A63" s="35">
        <v>1122</v>
      </c>
      <c r="B63" s="36" t="s">
        <v>12</v>
      </c>
      <c r="C63" s="37"/>
      <c r="D63" s="38">
        <f>D62/C62*100</f>
        <v>227.02800000000002</v>
      </c>
      <c r="E63" s="39">
        <f>E62/C62*100</f>
        <v>0</v>
      </c>
      <c r="F63" s="39">
        <f>F62/C62*100</f>
        <v>227.02800000000002</v>
      </c>
      <c r="G63" s="39">
        <f>G62/C62*100</f>
        <v>0</v>
      </c>
      <c r="H63" s="39">
        <f>H62/C62*100</f>
        <v>0</v>
      </c>
    </row>
    <row r="64" spans="1:8" ht="10.5">
      <c r="A64" s="13"/>
      <c r="B64" s="14"/>
      <c r="C64" s="12">
        <v>189230</v>
      </c>
      <c r="D64" s="8">
        <f>SUM(E64:P64)</f>
        <v>197055</v>
      </c>
      <c r="E64" s="10">
        <v>47473</v>
      </c>
      <c r="F64" s="10">
        <v>46672</v>
      </c>
      <c r="G64" s="10">
        <v>52529</v>
      </c>
      <c r="H64" s="10">
        <v>50381</v>
      </c>
    </row>
    <row r="65" spans="1:8" ht="10.5">
      <c r="A65" s="35">
        <v>1211</v>
      </c>
      <c r="B65" s="36" t="s">
        <v>29</v>
      </c>
      <c r="C65" s="37"/>
      <c r="D65" s="38">
        <f>D64/C64*100</f>
        <v>104.13517941129842</v>
      </c>
      <c r="E65" s="39">
        <f>E64/C64*100</f>
        <v>25.08745970512075</v>
      </c>
      <c r="F65" s="39">
        <f>F64/C64*100</f>
        <v>24.664165301484967</v>
      </c>
      <c r="G65" s="39">
        <f>G64/C64*100</f>
        <v>27.759340485123925</v>
      </c>
      <c r="H65" s="39">
        <f>H64/C64*100</f>
        <v>26.624213919568778</v>
      </c>
    </row>
    <row r="66" spans="1:8" ht="10.5">
      <c r="A66" s="13"/>
      <c r="B66" s="14"/>
      <c r="C66" s="12">
        <v>21600</v>
      </c>
      <c r="D66" s="8">
        <f>SUM(E66:P66)</f>
        <v>23684</v>
      </c>
      <c r="E66" s="10">
        <v>192</v>
      </c>
      <c r="F66" s="10">
        <v>15613</v>
      </c>
      <c r="G66" s="10">
        <v>1410</v>
      </c>
      <c r="H66" s="10">
        <v>6469</v>
      </c>
    </row>
    <row r="67" spans="1:8" ht="10.5">
      <c r="A67" s="35">
        <v>1511</v>
      </c>
      <c r="B67" s="36" t="s">
        <v>13</v>
      </c>
      <c r="C67" s="40"/>
      <c r="D67" s="38">
        <f>D66/C66*100</f>
        <v>109.64814814814814</v>
      </c>
      <c r="E67" s="39">
        <v>0.89</v>
      </c>
      <c r="F67" s="39">
        <v>72.28</v>
      </c>
      <c r="G67" s="39">
        <v>6.53</v>
      </c>
      <c r="H67" s="39">
        <v>29.95</v>
      </c>
    </row>
    <row r="68" spans="3:8" ht="10.5">
      <c r="C68" s="9"/>
      <c r="D68" s="17"/>
      <c r="E68" s="9"/>
      <c r="F68" s="9"/>
      <c r="G68" s="9"/>
      <c r="H68" s="9"/>
    </row>
    <row r="69" spans="3:8" s="15" customFormat="1" ht="10.5">
      <c r="C69" s="16">
        <f aca="true" t="shared" si="2" ref="C69:H69">SUM(C54,C56,C58,C60,C62,C64,C66)</f>
        <v>451660</v>
      </c>
      <c r="D69" s="16">
        <f t="shared" si="2"/>
        <v>485789</v>
      </c>
      <c r="E69" s="16">
        <f t="shared" si="2"/>
        <v>111084</v>
      </c>
      <c r="F69" s="16">
        <f t="shared" si="2"/>
        <v>161193</v>
      </c>
      <c r="G69" s="16">
        <f t="shared" si="2"/>
        <v>119235</v>
      </c>
      <c r="H69" s="16">
        <f t="shared" si="2"/>
        <v>94277</v>
      </c>
    </row>
    <row r="70" spans="1:8" s="2" customFormat="1" ht="10.5">
      <c r="A70" s="29"/>
      <c r="B70" s="29" t="s">
        <v>14</v>
      </c>
      <c r="C70" s="30"/>
      <c r="D70" s="31">
        <f>D69/C69*100</f>
        <v>107.55634769516892</v>
      </c>
      <c r="E70" s="31">
        <f>E69/C69*100</f>
        <v>24.594606562458488</v>
      </c>
      <c r="F70" s="31">
        <f>F69/C69*100</f>
        <v>35.68901385998317</v>
      </c>
      <c r="G70" s="31">
        <f>G69/C69*100</f>
        <v>26.39928264623832</v>
      </c>
      <c r="H70" s="31">
        <f>H69/C69*100</f>
        <v>20.87344462648895</v>
      </c>
    </row>
    <row r="71" spans="1:8" s="2" customFormat="1" ht="10.5">
      <c r="A71" s="46" t="s">
        <v>31</v>
      </c>
      <c r="B71" s="46"/>
      <c r="C71" s="41"/>
      <c r="D71" s="42">
        <f>SUM(E71:H71)</f>
        <v>100</v>
      </c>
      <c r="E71" s="43">
        <f>E70/D70*100</f>
        <v>22.866717854871148</v>
      </c>
      <c r="F71" s="43">
        <f>F70/D70*100</f>
        <v>33.18168999298049</v>
      </c>
      <c r="G71" s="43">
        <f>G70/D70*100</f>
        <v>24.544606814892887</v>
      </c>
      <c r="H71" s="43">
        <f>H70/D70*100</f>
        <v>19.406985337255474</v>
      </c>
    </row>
    <row r="73" spans="1:8" s="1" customFormat="1" ht="10.5">
      <c r="A73" s="44" t="s">
        <v>39</v>
      </c>
      <c r="B73" s="44"/>
      <c r="C73" s="44"/>
      <c r="D73" s="44"/>
      <c r="E73" s="44"/>
      <c r="F73" s="44"/>
      <c r="G73" s="44"/>
      <c r="H73" s="44"/>
    </row>
    <row r="74" ht="10.5">
      <c r="A74" s="2"/>
    </row>
    <row r="75" spans="1:8" s="4" customFormat="1" ht="10.5">
      <c r="A75" s="27"/>
      <c r="B75" s="27"/>
      <c r="C75" s="27" t="s">
        <v>2</v>
      </c>
      <c r="D75" s="27" t="s">
        <v>4</v>
      </c>
      <c r="E75" s="27" t="s">
        <v>5</v>
      </c>
      <c r="F75" s="27" t="s">
        <v>6</v>
      </c>
      <c r="G75" s="27" t="s">
        <v>7</v>
      </c>
      <c r="H75" s="27" t="s">
        <v>8</v>
      </c>
    </row>
    <row r="76" spans="1:8" s="4" customFormat="1" ht="10.5">
      <c r="A76" s="27" t="s">
        <v>0</v>
      </c>
      <c r="B76" s="27" t="s">
        <v>1</v>
      </c>
      <c r="C76" s="27" t="s">
        <v>3</v>
      </c>
      <c r="D76" s="27" t="s">
        <v>15</v>
      </c>
      <c r="E76" s="27" t="s">
        <v>15</v>
      </c>
      <c r="F76" s="27" t="s">
        <v>15</v>
      </c>
      <c r="G76" s="27" t="s">
        <v>15</v>
      </c>
      <c r="H76" s="27" t="s">
        <v>15</v>
      </c>
    </row>
    <row r="77" spans="6:7" s="5" customFormat="1" ht="10.5">
      <c r="F77" s="6"/>
      <c r="G77" s="6"/>
    </row>
    <row r="78" spans="3:8" s="7" customFormat="1" ht="10.5">
      <c r="C78" s="8">
        <v>95430</v>
      </c>
      <c r="D78" s="8">
        <f>SUM(E78:P78)</f>
        <v>92232.74573</v>
      </c>
      <c r="E78" s="9">
        <v>26232.23973</v>
      </c>
      <c r="F78" s="10">
        <v>19660.975</v>
      </c>
      <c r="G78" s="10">
        <v>22961.881</v>
      </c>
      <c r="H78" s="9">
        <v>23377.65</v>
      </c>
    </row>
    <row r="79" spans="1:8" ht="10.5">
      <c r="A79" s="35">
        <v>1111</v>
      </c>
      <c r="B79" s="36" t="s">
        <v>9</v>
      </c>
      <c r="C79" s="37"/>
      <c r="D79" s="38">
        <f>D78/C78*100</f>
        <v>96.64963400398196</v>
      </c>
      <c r="E79" s="39">
        <f>E78/C78*100</f>
        <v>27.488462464633763</v>
      </c>
      <c r="F79" s="39">
        <f>F78/C78*100</f>
        <v>20.602509692968667</v>
      </c>
      <c r="G79" s="39">
        <f>G78/C78*100</f>
        <v>24.06149114534214</v>
      </c>
      <c r="H79" s="39">
        <f>H78/C78*100</f>
        <v>24.497170701037412</v>
      </c>
    </row>
    <row r="80" spans="1:8" ht="10.5">
      <c r="A80" s="7"/>
      <c r="C80" s="8">
        <v>4310</v>
      </c>
      <c r="D80" s="8">
        <f>SUM(E80:P80)</f>
        <v>7103.68324</v>
      </c>
      <c r="E80" s="9">
        <v>3540.15125</v>
      </c>
      <c r="F80" s="9">
        <v>0.5142</v>
      </c>
      <c r="G80" s="10">
        <v>120.4573</v>
      </c>
      <c r="H80" s="9">
        <v>3442.56049</v>
      </c>
    </row>
    <row r="81" spans="1:8" ht="10.5">
      <c r="A81" s="35">
        <v>1112</v>
      </c>
      <c r="B81" s="36" t="s">
        <v>10</v>
      </c>
      <c r="C81" s="37"/>
      <c r="D81" s="38">
        <f>D80/C80*100</f>
        <v>164.81863665893272</v>
      </c>
      <c r="E81" s="39">
        <f>E80/C80*100</f>
        <v>82.1380800464037</v>
      </c>
      <c r="F81" s="39">
        <f>F80/C80*100</f>
        <v>0.011930394431554523</v>
      </c>
      <c r="G81" s="39">
        <f>G80/C80*100</f>
        <v>2.7948329466357307</v>
      </c>
      <c r="H81" s="39">
        <f>H80/C80*100</f>
        <v>79.87379327146171</v>
      </c>
    </row>
    <row r="82" spans="1:8" ht="10.5">
      <c r="A82" s="13"/>
      <c r="B82" s="14"/>
      <c r="C82" s="12">
        <v>10590</v>
      </c>
      <c r="D82" s="8">
        <f>SUM(E82:P82)</f>
        <v>10582.80359</v>
      </c>
      <c r="E82" s="10">
        <v>1963.21159</v>
      </c>
      <c r="F82" s="10">
        <v>1802.608</v>
      </c>
      <c r="G82" s="10">
        <v>4900.797</v>
      </c>
      <c r="H82" s="10">
        <v>1916.187</v>
      </c>
    </row>
    <row r="83" spans="1:8" ht="10.5">
      <c r="A83" s="35">
        <v>1113</v>
      </c>
      <c r="B83" s="36" t="s">
        <v>28</v>
      </c>
      <c r="C83" s="37"/>
      <c r="D83" s="38">
        <f>D82/C82*100</f>
        <v>99.93204523135033</v>
      </c>
      <c r="E83" s="39">
        <f>E82/C82*100</f>
        <v>18.538353068932956</v>
      </c>
      <c r="F83" s="39">
        <f>F82/C82*100</f>
        <v>17.02179414542021</v>
      </c>
      <c r="G83" s="39">
        <f>G82/C82*100</f>
        <v>46.277592067988664</v>
      </c>
      <c r="H83" s="39">
        <f>H82/C82*100</f>
        <v>18.0943059490085</v>
      </c>
    </row>
    <row r="84" spans="1:8" ht="10.5">
      <c r="A84" s="13"/>
      <c r="B84" s="14"/>
      <c r="C84" s="12">
        <v>87180</v>
      </c>
      <c r="D84" s="8">
        <f>SUM(E84:P84)</f>
        <v>84669.55754000001</v>
      </c>
      <c r="E84" s="10">
        <v>30856.08854</v>
      </c>
      <c r="F84" s="10">
        <v>11984.973</v>
      </c>
      <c r="G84" s="10">
        <v>36670.129</v>
      </c>
      <c r="H84" s="10">
        <v>5158.367</v>
      </c>
    </row>
    <row r="85" spans="1:8" ht="10.5">
      <c r="A85" s="35">
        <v>1121</v>
      </c>
      <c r="B85" s="36" t="s">
        <v>11</v>
      </c>
      <c r="C85" s="37"/>
      <c r="D85" s="38">
        <f>D84/C84*100</f>
        <v>97.1203917641661</v>
      </c>
      <c r="E85" s="39">
        <f>E84/C84*100</f>
        <v>35.393540422115166</v>
      </c>
      <c r="F85" s="39">
        <f>F84/C84*100</f>
        <v>13.747388162422574</v>
      </c>
      <c r="G85" s="39">
        <f>G84/C84*100</f>
        <v>42.06254760266116</v>
      </c>
      <c r="H85" s="39">
        <f>H84/C84*100</f>
        <v>5.916915576967194</v>
      </c>
    </row>
    <row r="86" spans="1:8" ht="10.5">
      <c r="A86" s="13"/>
      <c r="B86" s="14"/>
      <c r="C86" s="12">
        <v>30000</v>
      </c>
      <c r="D86" s="8">
        <f>SUM(E86:P86)</f>
        <v>22999.63</v>
      </c>
      <c r="E86" s="10">
        <v>0</v>
      </c>
      <c r="F86" s="10">
        <v>22999.63</v>
      </c>
      <c r="G86" s="10">
        <v>0</v>
      </c>
      <c r="H86" s="10">
        <v>0</v>
      </c>
    </row>
    <row r="87" spans="1:8" ht="10.5">
      <c r="A87" s="35">
        <v>1122</v>
      </c>
      <c r="B87" s="36" t="s">
        <v>12</v>
      </c>
      <c r="C87" s="37"/>
      <c r="D87" s="38">
        <f>D86/C86*100</f>
        <v>76.66543333333334</v>
      </c>
      <c r="E87" s="39">
        <f>E86/C86*100</f>
        <v>0</v>
      </c>
      <c r="F87" s="39">
        <f>F86/C86*100</f>
        <v>76.66543333333334</v>
      </c>
      <c r="G87" s="39">
        <f>G86/C86*100</f>
        <v>0</v>
      </c>
      <c r="H87" s="39">
        <f>H86/C86*100</f>
        <v>0</v>
      </c>
    </row>
    <row r="88" spans="1:8" ht="10.5">
      <c r="A88" s="13"/>
      <c r="B88" s="14"/>
      <c r="C88" s="12">
        <v>202840</v>
      </c>
      <c r="D88" s="8">
        <f>SUM(E88:P88)</f>
        <v>198063.49469999998</v>
      </c>
      <c r="E88" s="10">
        <v>49689.38679</v>
      </c>
      <c r="F88" s="10">
        <v>49212.013</v>
      </c>
      <c r="G88" s="10">
        <v>47676.33791</v>
      </c>
      <c r="H88" s="10">
        <v>51485.757</v>
      </c>
    </row>
    <row r="89" spans="1:8" ht="10.5">
      <c r="A89" s="35">
        <v>1211</v>
      </c>
      <c r="B89" s="36" t="s">
        <v>29</v>
      </c>
      <c r="C89" s="37"/>
      <c r="D89" s="38">
        <f>D88/C88*100</f>
        <v>97.64518571287714</v>
      </c>
      <c r="E89" s="39">
        <f>E88/C88*100</f>
        <v>24.496838291264048</v>
      </c>
      <c r="F89" s="39">
        <f>F88/C88*100</f>
        <v>24.261493295208044</v>
      </c>
      <c r="G89" s="39">
        <f>G88/C88*100</f>
        <v>23.50440638434234</v>
      </c>
      <c r="H89" s="39">
        <f>H88/C88*100</f>
        <v>25.38244774206271</v>
      </c>
    </row>
    <row r="90" spans="1:8" ht="10.5">
      <c r="A90" s="13"/>
      <c r="B90" s="14"/>
      <c r="C90" s="12">
        <v>21600</v>
      </c>
      <c r="D90" s="8">
        <f>SUM(E90:P90)</f>
        <v>24991.363339999996</v>
      </c>
      <c r="E90" s="10">
        <v>527.33134</v>
      </c>
      <c r="F90" s="10">
        <v>16546.065</v>
      </c>
      <c r="G90" s="10">
        <v>1171.742</v>
      </c>
      <c r="H90" s="10">
        <v>6746.225</v>
      </c>
    </row>
    <row r="91" spans="1:8" ht="10.5">
      <c r="A91" s="35">
        <v>1511</v>
      </c>
      <c r="B91" s="36" t="s">
        <v>13</v>
      </c>
      <c r="C91" s="40"/>
      <c r="D91" s="38">
        <f>D90/C90*100</f>
        <v>115.70075620370368</v>
      </c>
      <c r="E91" s="39">
        <f>E90/C90*100</f>
        <v>2.441348796296296</v>
      </c>
      <c r="F91" s="39">
        <f>F90/C90*100</f>
        <v>76.60215277777777</v>
      </c>
      <c r="G91" s="39">
        <f>G90/C90*100</f>
        <v>5.424731481481481</v>
      </c>
      <c r="H91" s="39">
        <f>H90/C90*100</f>
        <v>31.23252314814815</v>
      </c>
    </row>
    <row r="92" spans="3:8" ht="10.5">
      <c r="C92" s="9"/>
      <c r="D92" s="17"/>
      <c r="E92" s="9"/>
      <c r="F92" s="9"/>
      <c r="G92" s="9"/>
      <c r="H92" s="9"/>
    </row>
    <row r="93" spans="3:8" s="15" customFormat="1" ht="10.5">
      <c r="C93" s="16">
        <f aca="true" t="shared" si="3" ref="C93:H93">SUM(C78,C80,C82,C84,C86,C88,C90)</f>
        <v>451950</v>
      </c>
      <c r="D93" s="16">
        <f t="shared" si="3"/>
        <v>440643.27813999995</v>
      </c>
      <c r="E93" s="16">
        <f t="shared" si="3"/>
        <v>112808.40924000001</v>
      </c>
      <c r="F93" s="16">
        <f t="shared" si="3"/>
        <v>122206.7782</v>
      </c>
      <c r="G93" s="16">
        <f t="shared" si="3"/>
        <v>113501.34421</v>
      </c>
      <c r="H93" s="16">
        <f t="shared" si="3"/>
        <v>92126.74649</v>
      </c>
    </row>
    <row r="94" spans="1:8" s="2" customFormat="1" ht="10.5">
      <c r="A94" s="29"/>
      <c r="B94" s="29" t="s">
        <v>14</v>
      </c>
      <c r="C94" s="30"/>
      <c r="D94" s="31">
        <f>D93/C93*100</f>
        <v>97.4982361190397</v>
      </c>
      <c r="E94" s="31">
        <f>E93/C93*100</f>
        <v>24.960373767009628</v>
      </c>
      <c r="F94" s="31">
        <f>F93/C93*100</f>
        <v>27.039888970018804</v>
      </c>
      <c r="G94" s="31">
        <f>G93/C93*100</f>
        <v>25.113694924217278</v>
      </c>
      <c r="H94" s="31">
        <f>H93/C93*100</f>
        <v>20.384278457794007</v>
      </c>
    </row>
    <row r="95" spans="1:8" s="2" customFormat="1" ht="10.5">
      <c r="A95" s="46" t="s">
        <v>31</v>
      </c>
      <c r="B95" s="46"/>
      <c r="C95" s="41"/>
      <c r="D95" s="42">
        <f>SUM(E95:H95)</f>
        <v>100.00000000000001</v>
      </c>
      <c r="E95" s="43">
        <f>E94/D94*100</f>
        <v>25.600846497914542</v>
      </c>
      <c r="F95" s="43">
        <f>F94/D94*100</f>
        <v>27.733721189586102</v>
      </c>
      <c r="G95" s="43">
        <f>G94/D94*100</f>
        <v>25.758101811764995</v>
      </c>
      <c r="H95" s="43">
        <f>H94/D94*100</f>
        <v>20.907330500734375</v>
      </c>
    </row>
    <row r="97" spans="1:8" s="1" customFormat="1" ht="10.5">
      <c r="A97" s="44" t="s">
        <v>41</v>
      </c>
      <c r="B97" s="44"/>
      <c r="C97" s="44"/>
      <c r="D97" s="44"/>
      <c r="E97" s="44"/>
      <c r="F97" s="44"/>
      <c r="G97" s="44"/>
      <c r="H97" s="44"/>
    </row>
    <row r="98" ht="10.5">
      <c r="A98" s="2"/>
    </row>
    <row r="99" spans="1:8" s="4" customFormat="1" ht="10.5">
      <c r="A99" s="27"/>
      <c r="B99" s="27"/>
      <c r="C99" s="27" t="s">
        <v>2</v>
      </c>
      <c r="D99" s="27" t="s">
        <v>4</v>
      </c>
      <c r="E99" s="27" t="s">
        <v>5</v>
      </c>
      <c r="F99" s="27" t="s">
        <v>6</v>
      </c>
      <c r="G99" s="27" t="s">
        <v>7</v>
      </c>
      <c r="H99" s="27" t="s">
        <v>8</v>
      </c>
    </row>
    <row r="100" spans="1:8" s="4" customFormat="1" ht="10.5">
      <c r="A100" s="27" t="s">
        <v>0</v>
      </c>
      <c r="B100" s="27" t="s">
        <v>1</v>
      </c>
      <c r="C100" s="27" t="s">
        <v>3</v>
      </c>
      <c r="D100" s="27" t="s">
        <v>15</v>
      </c>
      <c r="E100" s="27" t="s">
        <v>15</v>
      </c>
      <c r="F100" s="27" t="s">
        <v>15</v>
      </c>
      <c r="G100" s="27" t="s">
        <v>15</v>
      </c>
      <c r="H100" s="27" t="s">
        <v>15</v>
      </c>
    </row>
    <row r="101" spans="6:7" s="5" customFormat="1" ht="10.5">
      <c r="F101" s="6"/>
      <c r="G101" s="6"/>
    </row>
    <row r="102" spans="3:8" s="7" customFormat="1" ht="10.5">
      <c r="C102" s="8">
        <v>95480</v>
      </c>
      <c r="D102" s="8">
        <f>SUM(E102:P102)</f>
        <v>48183.072</v>
      </c>
      <c r="E102" s="9">
        <v>27985.693</v>
      </c>
      <c r="F102" s="10">
        <v>20197.379</v>
      </c>
      <c r="G102" s="10"/>
      <c r="H102" s="9"/>
    </row>
    <row r="103" spans="1:8" ht="10.5">
      <c r="A103" s="35">
        <v>1111</v>
      </c>
      <c r="B103" s="36" t="s">
        <v>9</v>
      </c>
      <c r="C103" s="37"/>
      <c r="D103" s="38">
        <f>D102/C102*100</f>
        <v>50.46404692082112</v>
      </c>
      <c r="E103" s="39">
        <f>E102/C102*100</f>
        <v>29.310528906577293</v>
      </c>
      <c r="F103" s="39">
        <f>F102/C102*100</f>
        <v>21.153518014243822</v>
      </c>
      <c r="G103" s="39">
        <f>G102/C102*100</f>
        <v>0</v>
      </c>
      <c r="H103" s="39">
        <f>H102/C102*100</f>
        <v>0</v>
      </c>
    </row>
    <row r="104" spans="1:8" ht="10.5">
      <c r="A104" s="7"/>
      <c r="C104" s="8">
        <v>8000</v>
      </c>
      <c r="D104" s="8">
        <f>SUM(E104:P104)</f>
        <v>2472.5463</v>
      </c>
      <c r="E104" s="9">
        <v>2428.989</v>
      </c>
      <c r="F104" s="9">
        <v>43.5573</v>
      </c>
      <c r="G104" s="10"/>
      <c r="H104" s="9"/>
    </row>
    <row r="105" spans="1:8" ht="10.5">
      <c r="A105" s="35">
        <v>1112</v>
      </c>
      <c r="B105" s="36" t="s">
        <v>10</v>
      </c>
      <c r="C105" s="37"/>
      <c r="D105" s="38">
        <f>D104/C104*100</f>
        <v>30.90682875</v>
      </c>
      <c r="E105" s="39">
        <f>E104/C104*100</f>
        <v>30.3623625</v>
      </c>
      <c r="F105" s="39">
        <f>F104/C104*100</f>
        <v>0.54446625</v>
      </c>
      <c r="G105" s="39">
        <f>G104/C104*100</f>
        <v>0</v>
      </c>
      <c r="H105" s="39">
        <f>H104/C104*100</f>
        <v>0</v>
      </c>
    </row>
    <row r="106" spans="1:8" ht="10.5">
      <c r="A106" s="13"/>
      <c r="B106" s="14"/>
      <c r="C106" s="12">
        <v>9350</v>
      </c>
      <c r="D106" s="8">
        <f>SUM(E106:P106)</f>
        <v>4855.692</v>
      </c>
      <c r="E106" s="10">
        <v>2975.579</v>
      </c>
      <c r="F106" s="10">
        <v>1880.113</v>
      </c>
      <c r="G106" s="10"/>
      <c r="H106" s="10"/>
    </row>
    <row r="107" spans="1:8" ht="10.5">
      <c r="A107" s="35">
        <v>1113</v>
      </c>
      <c r="B107" s="36" t="s">
        <v>28</v>
      </c>
      <c r="C107" s="37"/>
      <c r="D107" s="38">
        <f>D106/C106*100</f>
        <v>51.93253475935828</v>
      </c>
      <c r="E107" s="39">
        <f>E106/C106*100</f>
        <v>31.824374331550803</v>
      </c>
      <c r="F107" s="39">
        <f>F106/C106*100</f>
        <v>20.108160427807487</v>
      </c>
      <c r="G107" s="39">
        <f>G106/C106*100</f>
        <v>0</v>
      </c>
      <c r="H107" s="39">
        <f>H106/C106*100</f>
        <v>0</v>
      </c>
    </row>
    <row r="108" spans="1:8" ht="10.5">
      <c r="A108" s="13"/>
      <c r="B108" s="14"/>
      <c r="C108" s="12">
        <v>89730</v>
      </c>
      <c r="D108" s="8">
        <f>SUM(E108:P108)</f>
        <v>53486.643</v>
      </c>
      <c r="E108" s="10">
        <v>32010.897</v>
      </c>
      <c r="F108" s="10">
        <v>21475.746</v>
      </c>
      <c r="G108" s="10"/>
      <c r="H108" s="10"/>
    </row>
    <row r="109" spans="1:8" ht="10.5">
      <c r="A109" s="35">
        <v>1121</v>
      </c>
      <c r="B109" s="36" t="s">
        <v>11</v>
      </c>
      <c r="C109" s="37"/>
      <c r="D109" s="38">
        <f>D108/C108*100</f>
        <v>59.6084286191909</v>
      </c>
      <c r="E109" s="39">
        <f>E108/C108*100</f>
        <v>35.674687395519896</v>
      </c>
      <c r="F109" s="39">
        <f>F108/C108*100</f>
        <v>23.933741223671014</v>
      </c>
      <c r="G109" s="39">
        <f>G108/C108*100</f>
        <v>0</v>
      </c>
      <c r="H109" s="39">
        <f>H108/C108*100</f>
        <v>0</v>
      </c>
    </row>
    <row r="110" spans="1:8" ht="10.5">
      <c r="A110" s="13"/>
      <c r="B110" s="14"/>
      <c r="C110" s="12">
        <v>23000</v>
      </c>
      <c r="D110" s="8">
        <f>SUM(E110:P110)</f>
        <v>21360.49</v>
      </c>
      <c r="E110" s="10">
        <v>0</v>
      </c>
      <c r="F110" s="10">
        <v>21360.49</v>
      </c>
      <c r="G110" s="10"/>
      <c r="H110" s="10"/>
    </row>
    <row r="111" spans="1:8" ht="10.5">
      <c r="A111" s="35">
        <v>1122</v>
      </c>
      <c r="B111" s="36" t="s">
        <v>12</v>
      </c>
      <c r="C111" s="37"/>
      <c r="D111" s="38">
        <f>D110/C110*100</f>
        <v>92.87169565217393</v>
      </c>
      <c r="E111" s="39">
        <f>E110/C110*100</f>
        <v>0</v>
      </c>
      <c r="F111" s="39">
        <f>F110/C110*100</f>
        <v>92.87169565217393</v>
      </c>
      <c r="G111" s="39">
        <f>G110/C110*100</f>
        <v>0</v>
      </c>
      <c r="H111" s="39">
        <f>H110/C110*100</f>
        <v>0</v>
      </c>
    </row>
    <row r="112" spans="1:8" ht="10.5">
      <c r="A112" s="13"/>
      <c r="B112" s="14"/>
      <c r="C112" s="12">
        <v>209890</v>
      </c>
      <c r="D112" s="8">
        <f>SUM(E112:P112)</f>
        <v>88414.10500000001</v>
      </c>
      <c r="E112" s="10">
        <v>47485.758</v>
      </c>
      <c r="F112" s="10">
        <v>40928.347</v>
      </c>
      <c r="G112" s="10"/>
      <c r="H112" s="10"/>
    </row>
    <row r="113" spans="1:8" ht="10.5">
      <c r="A113" s="35">
        <v>1211</v>
      </c>
      <c r="B113" s="36" t="s">
        <v>29</v>
      </c>
      <c r="C113" s="37"/>
      <c r="D113" s="38">
        <f>D112/C112*100</f>
        <v>42.12401972461766</v>
      </c>
      <c r="E113" s="39">
        <f>E112/C112*100</f>
        <v>22.624116441945784</v>
      </c>
      <c r="F113" s="39">
        <f>F112/C112*100</f>
        <v>19.499903282671877</v>
      </c>
      <c r="G113" s="39">
        <f>G112/C112*100</f>
        <v>0</v>
      </c>
      <c r="H113" s="39">
        <f>H112/C112*100</f>
        <v>0</v>
      </c>
    </row>
    <row r="114" spans="1:8" ht="10.5">
      <c r="A114" s="13"/>
      <c r="B114" s="14"/>
      <c r="C114" s="12">
        <v>23000</v>
      </c>
      <c r="D114" s="8">
        <f>SUM(E114:P114)</f>
        <v>18686.195</v>
      </c>
      <c r="E114" s="10">
        <v>410.645</v>
      </c>
      <c r="F114" s="10">
        <v>18275.55</v>
      </c>
      <c r="G114" s="10"/>
      <c r="H114" s="10"/>
    </row>
    <row r="115" spans="1:8" ht="10.5">
      <c r="A115" s="35">
        <v>1511</v>
      </c>
      <c r="B115" s="36" t="s">
        <v>13</v>
      </c>
      <c r="C115" s="40"/>
      <c r="D115" s="38">
        <f>D114/C114*100</f>
        <v>81.24432608695652</v>
      </c>
      <c r="E115" s="39">
        <f>E114/C114*100</f>
        <v>1.785413043478261</v>
      </c>
      <c r="F115" s="39">
        <f>F114/C114*100</f>
        <v>79.45891304347826</v>
      </c>
      <c r="G115" s="39">
        <f>G114/C114*100</f>
        <v>0</v>
      </c>
      <c r="H115" s="39">
        <f>H114/C114*100</f>
        <v>0</v>
      </c>
    </row>
    <row r="116" spans="3:8" ht="10.5">
      <c r="C116" s="9"/>
      <c r="D116" s="17"/>
      <c r="E116" s="9"/>
      <c r="F116" s="9"/>
      <c r="G116" s="9"/>
      <c r="H116" s="9"/>
    </row>
    <row r="117" spans="3:8" s="15" customFormat="1" ht="10.5">
      <c r="C117" s="16">
        <f aca="true" t="shared" si="4" ref="C117:H117">SUM(C102,C104,C106,C108,C110,C112,C114)</f>
        <v>458450</v>
      </c>
      <c r="D117" s="16">
        <f t="shared" si="4"/>
        <v>237458.74330000003</v>
      </c>
      <c r="E117" s="16">
        <f t="shared" si="4"/>
        <v>113297.561</v>
      </c>
      <c r="F117" s="16">
        <f t="shared" si="4"/>
        <v>124161.1823</v>
      </c>
      <c r="G117" s="16">
        <f t="shared" si="4"/>
        <v>0</v>
      </c>
      <c r="H117" s="16">
        <f t="shared" si="4"/>
        <v>0</v>
      </c>
    </row>
    <row r="118" spans="1:8" s="2" customFormat="1" ht="10.5">
      <c r="A118" s="29"/>
      <c r="B118" s="29" t="s">
        <v>14</v>
      </c>
      <c r="C118" s="30"/>
      <c r="D118" s="31">
        <f>D117/C117*100</f>
        <v>51.79599592103828</v>
      </c>
      <c r="E118" s="31">
        <f>E117/C117*100</f>
        <v>24.71317722761479</v>
      </c>
      <c r="F118" s="31">
        <f>F117/C117*100</f>
        <v>27.082818693423494</v>
      </c>
      <c r="G118" s="31">
        <f>G117/C117*100</f>
        <v>0</v>
      </c>
      <c r="H118" s="31">
        <f>H117/C117*100</f>
        <v>0</v>
      </c>
    </row>
  </sheetData>
  <sheetProtection/>
  <mergeCells count="9">
    <mergeCell ref="A1:H1"/>
    <mergeCell ref="A71:B71"/>
    <mergeCell ref="A97:H97"/>
    <mergeCell ref="A95:B95"/>
    <mergeCell ref="A73:H73"/>
    <mergeCell ref="A49:H49"/>
    <mergeCell ref="A47:B47"/>
    <mergeCell ref="A25:H25"/>
    <mergeCell ref="A23:B23"/>
  </mergeCells>
  <printOptions horizontalCentered="1"/>
  <pageMargins left="0.7874015748031497" right="0.5905511811023623" top="0.5905511811023623" bottom="0.5905511811023623" header="0.31496062992125984" footer="0.31496062992125984"/>
  <pageSetup firstPageNumber="36" useFirstPageNumber="1" horizontalDpi="300" verticalDpi="300" orientation="portrait" paperSize="9" r:id="rId1"/>
  <headerFooter alignWithMargins="0">
    <oddFooter>&amp;C&amp;"Times New Roman CE,obyčejné"&amp;8Stránka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Prostějov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Neckař</dc:creator>
  <cp:keywords/>
  <dc:description/>
  <cp:lastModifiedBy>Your User Name</cp:lastModifiedBy>
  <cp:lastPrinted>2012-08-08T13:25:22Z</cp:lastPrinted>
  <dcterms:created xsi:type="dcterms:W3CDTF">2001-03-06T09:20:34Z</dcterms:created>
  <dcterms:modified xsi:type="dcterms:W3CDTF">2012-08-20T09:23:28Z</dcterms:modified>
  <cp:category/>
  <cp:version/>
  <cp:contentType/>
  <cp:contentStatus/>
</cp:coreProperties>
</file>