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Vyúčtování dotací" sheetId="1" r:id="rId1"/>
    <sheet name="Finanční vypořádání" sheetId="2" r:id="rId2"/>
    <sheet name="Kapitoly-bez konsolidace" sheetId="3" r:id="rId3"/>
    <sheet name="Kapitoly-s konsolidací" sheetId="4" r:id="rId4"/>
  </sheets>
  <definedNames/>
  <calcPr fullCalcOnLoad="1"/>
</workbook>
</file>

<file path=xl/sharedStrings.xml><?xml version="1.0" encoding="utf-8"?>
<sst xmlns="http://schemas.openxmlformats.org/spreadsheetml/2006/main" count="338" uniqueCount="185">
  <si>
    <t>Řádek</t>
  </si>
  <si>
    <t>Text</t>
  </si>
  <si>
    <t>Finanční částka</t>
  </si>
  <si>
    <t>1.</t>
  </si>
  <si>
    <t>Zůstatek na ZBÚ</t>
  </si>
  <si>
    <t xml:space="preserve">2. </t>
  </si>
  <si>
    <t>3.</t>
  </si>
  <si>
    <t>4.</t>
  </si>
  <si>
    <t>5.</t>
  </si>
  <si>
    <t>6.</t>
  </si>
  <si>
    <t>7.</t>
  </si>
  <si>
    <t>a.</t>
  </si>
  <si>
    <t>b.</t>
  </si>
  <si>
    <t>c.</t>
  </si>
  <si>
    <t>d.</t>
  </si>
  <si>
    <t xml:space="preserve">Zůstatek depozitního účtu 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</si>
  <si>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</si>
  <si>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</si>
  <si>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</si>
  <si>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</si>
  <si>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</si>
  <si>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</si>
  <si>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</si>
  <si>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</si>
  <si>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</si>
  <si>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8.</t>
  </si>
  <si>
    <t>n.</t>
  </si>
  <si>
    <t>9.</t>
  </si>
  <si>
    <t>ZŠ PV, ul. Vl. Majakovského 1</t>
  </si>
  <si>
    <t>Změna stavu</t>
  </si>
  <si>
    <t>Počáteční stav</t>
  </si>
  <si>
    <t>Sociální fond - počáteční stav</t>
  </si>
  <si>
    <t>Sociální fond - změna stavu</t>
  </si>
  <si>
    <t>Sociální fond</t>
  </si>
  <si>
    <t>Aktivní vypořádání celkem</t>
  </si>
  <si>
    <t>Pasivní vypořádání celkem</t>
  </si>
  <si>
    <t>Stav peněžních prostředků po finančním vypořádání</t>
  </si>
  <si>
    <t xml:space="preserve">Stav peněžních prostředků k použití </t>
  </si>
  <si>
    <t>Zůstatek účtů trvalých peněžních fondů</t>
  </si>
  <si>
    <t>ZŠ a MŠ PV, Palackého tř. 14</t>
  </si>
  <si>
    <t>ZŠ a MŠ PV, Kollárova ul. 4</t>
  </si>
  <si>
    <t>ZŠ a MŠ PV, Melantrichova ul. 60</t>
  </si>
  <si>
    <t>RG a ZŠ města PV, Studentská ul. 2</t>
  </si>
  <si>
    <t>Sportcentrum DDM PV, PO, Olympijská 4</t>
  </si>
  <si>
    <t>ZUŠ Vl. Ambrose PV, Kravařova ul. 14</t>
  </si>
  <si>
    <t>ZŠ PV, PO, ul. Dr. Horáka 24</t>
  </si>
  <si>
    <t>ZŠ PV, PO, ul. E. Valenty 52</t>
  </si>
  <si>
    <t>Kapitola</t>
  </si>
  <si>
    <t>Název</t>
  </si>
  <si>
    <t>RS</t>
  </si>
  <si>
    <t>RU</t>
  </si>
  <si>
    <t>Čerpání</t>
  </si>
  <si>
    <t>Č/RS %</t>
  </si>
  <si>
    <t>Č/RU %</t>
  </si>
  <si>
    <t>Správa a zabezpečení</t>
  </si>
  <si>
    <t>Krizové řízení</t>
  </si>
  <si>
    <t>Městská policie</t>
  </si>
  <si>
    <t>Občanské záležitosti</t>
  </si>
  <si>
    <t>Sociální věci</t>
  </si>
  <si>
    <t>Obecní živnostenský úřad</t>
  </si>
  <si>
    <t>Životní prostředí</t>
  </si>
  <si>
    <t>Doprava</t>
  </si>
  <si>
    <t>Stavební úřad</t>
  </si>
  <si>
    <t>Příjmy celkem</t>
  </si>
  <si>
    <t>Výdaje celkem</t>
  </si>
  <si>
    <t>Saldo příjmů a výdajů</t>
  </si>
  <si>
    <t>Financování celkem</t>
  </si>
  <si>
    <t>Informační technologie</t>
  </si>
  <si>
    <t>Rozvoj a investice</t>
  </si>
  <si>
    <t>Finanční</t>
  </si>
  <si>
    <t>MŠ PV, Smetanova ul. 24, PO</t>
  </si>
  <si>
    <t>o.</t>
  </si>
  <si>
    <t>Městská knihovna PV, PO, Skálovo nám. 6</t>
  </si>
  <si>
    <t>MŠ PV, Partyzánská ul. 34, PO</t>
  </si>
  <si>
    <t>DUHA KK u hradeb</t>
  </si>
  <si>
    <t>MŠ PV, Rumunská ul. 23,PO</t>
  </si>
  <si>
    <t>MŠ PV, Moravská ul. 30, PO</t>
  </si>
  <si>
    <t>ZŠ a MŠ J.Ž. PV, Sídliště svobody 24/79</t>
  </si>
  <si>
    <t xml:space="preserve">Kap. 50 </t>
  </si>
  <si>
    <t>Kancelář tajemníka</t>
  </si>
  <si>
    <t>Školství, kultura a sport</t>
  </si>
  <si>
    <t>Správa a nakládání s majetkem města</t>
  </si>
  <si>
    <t>Správa a údržba majetku města</t>
  </si>
  <si>
    <t>MŠ PV, ul. Šárka 4a, PO</t>
  </si>
  <si>
    <t>p.</t>
  </si>
  <si>
    <t>q.</t>
  </si>
  <si>
    <t>Městské divadlo v PV, PO, Vojáčkovo nám. 1</t>
  </si>
  <si>
    <t>Trvalé peněžní fondy bez SF - počáteční stav</t>
  </si>
  <si>
    <t>Trvalé peněžní fondy bez SF - změna stavu</t>
  </si>
  <si>
    <t>Zůstatek účtu hospodářské činnosti</t>
  </si>
  <si>
    <t>Trvalé peněžní fondy bez SF</t>
  </si>
  <si>
    <t>Kancelář primátora</t>
  </si>
  <si>
    <t>Trvalé peněžní fondy bez SF - převod ze ZBÚ (návrh usnesení)</t>
  </si>
  <si>
    <t>Aktivní vypořádání příspěvkových organizací (návrh usnesení)</t>
  </si>
  <si>
    <t>Aktivní vypořádání se SR ČR prostřednictvím KÚ OlK (návrh usnesení)</t>
  </si>
  <si>
    <t>Převod na FRR - účet trvalých peněžních fondů bez SF (návrh usnesení)</t>
  </si>
  <si>
    <t>Vyhodnocení plnění rozpočtu statutárního města Prostějova za období 1.1. - 31.12.2013 v tis. Kč dle kapitol bez konsolidace</t>
  </si>
  <si>
    <t>Vyhodnocení plnění rozpočtu statutárního města Prostějova za období 1.1. - 31.12.2013 v tis. Kč dle kapitol s konsolidací</t>
  </si>
  <si>
    <t>Lic: S00A                                             * * *    G O R D I C   s o f t w a r e - U C R  * * *                                         Strana:     1</t>
  </si>
  <si>
    <t>*****************************************************************************************************************************************************************</t>
  </si>
  <si>
    <t>IČO: 00288659  Statutární město PV                                                                                                              Čas  :   15:59:57</t>
  </si>
  <si>
    <t>UCS: 00288659  Statutární město Prostějov                                                                                                       Datum: 10.03.2014</t>
  </si>
  <si>
    <t xml:space="preserve">                                         B I L A N C E   V Š E C H   D O T A C Í   D L E   Ú Č E L Ů   za období 12/2013                                         </t>
  </si>
  <si>
    <t>NS : 00288659  Statutární město Prostějov                                                                                                 UCRSB355 06122013 17:22</t>
  </si>
  <si>
    <t>UZ       Název                                               RU tis.Kč (Příj)   RU tis.Kč (Výd)            Příjmy Kč            Výdaje Kč  P/RU %  V/RU %   V/P %</t>
  </si>
  <si>
    <t>00000008 NIV dotace-akceschopnost jednotek DH                           18,00             18,00            18 000,00            18 000,00  100,00  100,00  100,00</t>
  </si>
  <si>
    <t>00000016 Sportcentrum-soutěže a přehlídky                               11,35             11,35            11 350,00            11 350,00  100,00  100,00  100,00</t>
  </si>
  <si>
    <t>00000024 Slavnostní koncert MDPv v rámci oslav 28. října               180,00            180,00           180 000,00           180 000,00  100,00  100,00  100,00</t>
  </si>
  <si>
    <t>00000204 Regionální funkce knihoven                                  1 651,56          1 651,56         1 651 563,00         1 651 563,00  100,00  100,00  100,00</t>
  </si>
  <si>
    <t>00000212 OL kraj - kulturní aktivity                                   210,00            210,00           210 000,00           210 000,00  100,00  100,00  100,00</t>
  </si>
  <si>
    <t>00000213 Wolkrův Prostějov 2013                                        140,00            140,00           140 000,00           140 000,00  100,00  100,00  100,00</t>
  </si>
  <si>
    <t>00013010 Státní příspěvek na výkon pěstounské péče                   3 848,00          3 848,00         3 848 000,00         1 165 377,00  100,00   30,29   30,29</t>
  </si>
  <si>
    <t>00013011 Dotace na výkon čin. obce s rozš. působ. - SPOD             6 378,76          6 378,76         6 378 763,00         6 606 807,28  100,00  103,58  103,58</t>
  </si>
  <si>
    <t>00014004 Neinvest.transfery krajům - o požární ochraně                 306,86            306,86           306 862,00           306 862,00  100,00  100,00  100,00</t>
  </si>
  <si>
    <t>00014013 Zvýšení kvality řízení v úřadech veř.správy-EU              1 732,60            771,02         1 732 596,50           845 092,00  100,00  109,61   48,78</t>
  </si>
  <si>
    <t>uloženy do rezerv města (FRR) – předfinancováno v roce 2012; dotační titul CZ.1.04.1.01/69.00003 bude vyúčtován v následujícím roce</t>
  </si>
  <si>
    <t>00014943 Podpora prevence kriminality - program č. 114080 -            191,00            191,00           191 000,00           191 000,00  100,00  100,00  100,00</t>
  </si>
  <si>
    <t>00015319 Podpora zlepš.stavu přírody a krajiny-EU-NIV                  777,05            777,05           777 053,20           777 053,20  100,00  100,00  100,00</t>
  </si>
  <si>
    <t>00015825 Snižování rizika povodní                                    1 628,25              0,00         1 628 247,25                 0,00  100,00  ******    0,00</t>
  </si>
  <si>
    <t>00015835 Podpora udržitel.využ.zdroje energie-EU                     3 559,07          3 559,07         3 559 066,98         3 559 066,98  100,00  100,00  100,00</t>
  </si>
  <si>
    <t>00017871 Integr.oper.program č. 117 110-EU-IV                          967,08              0,00           967 084,00                 0,00  100,00  ******    0,00</t>
  </si>
  <si>
    <t>00017880 Podpora regen. panelových sídlišť                           4 000,00          4 000,00         4 000 000,00         4 000 000,00  100,00  100,00  100,00</t>
  </si>
  <si>
    <t>00022873 Investiční dotace + program č. 122140 + EFEKT + po            263,20            263,20           263 200,00           263 200,00  100,00  100,00  100,00</t>
  </si>
  <si>
    <t>00029004 Uhrada zvysenych nakladu podle § 24 odst. 2 les.z.             31,70             31,70            31 700,00            31 700,00  100,00  100,00  100,00</t>
  </si>
  <si>
    <t>00029008 Naklady na cin. odborneho les.hospodare podle § 37            386,36            386,36           386 363,00           386 363,00  100,00  100,00  100,00</t>
  </si>
  <si>
    <t>00033166 Soutěže                                                       227,00            227,00           227 000,00           227 000,00  100,00  100,00  100,00</t>
  </si>
  <si>
    <t>00034053 Účelové dotace na rozvoj inf. sítě veřejných knih.             71,00             71,00            71 000,00            71 000,00  100,00  100,00  100,00</t>
  </si>
  <si>
    <t>00034054 Ucelove dotace na Program regen.mest. pamat. rezer            200,00            200,00           200 000,00           200 000,00  100,00  100,00  100,00</t>
  </si>
  <si>
    <t>00034070 Ucelove dotace na kulturni akce (aktivity)                    215,00            215,00           215 000,00           215 000,00  100,00  100,00  100,00</t>
  </si>
  <si>
    <t>00090001 Operační program ŽP (2007-2013)-NIV                            55,50             55,50            55 503,80            55 503,80  100,00  100,00  100,00</t>
  </si>
  <si>
    <t>00090877 Oper.program život.prostř.-spolufinancování                   305,14            209,36           305 135,23           209 355,98  100,00  100,00   68,61</t>
  </si>
  <si>
    <t>00091628 Financování dopravní infrastruktury  investice                542,87            542,87           542 871,35           542 871,35  100,00  100,00  100,00</t>
  </si>
  <si>
    <t>00097572 Investiční dotace obcím                                     4 450,00          4 450,00         4 450 000,00         4 450 000,00  100,00  100,00  100,00</t>
  </si>
  <si>
    <t>00098008 Účelové dotace na výdaje spojené s volbou preziden          1 186,00          1 186,00         1 186 000,00         1 371 852,21  100,00  115,67  115,67</t>
  </si>
  <si>
    <t>00098071 Ucel. dot. na vydaje pri volbach do Parlamentu CR           1 186,00          1 186,00         1 186 000,00         1 406 283,86  100,00  118,57  118,57</t>
  </si>
  <si>
    <t>00098074 Ucel. dotace na vydaje pri volbach do zast. u obci              4,42              0,00             4 417,00                 0,00  100,00  ******    0,00</t>
  </si>
  <si>
    <t>32133030 Poč.vzděl.v glogál.grantech OP VK-neinv.-EU                   119,49            119,49           119 488,51           119 488,51  100,00  100,00  100,00</t>
  </si>
  <si>
    <t>32133031 OP VK-oblast 1.5.EU peníze SŚ                                  60,12             60,12            60 118,32            60 118,32  100,00  100,00  100,00</t>
  </si>
  <si>
    <t>32533030 Poč.vzděl.v glogál.grantech OP VK-neinv.-EU                   677,10            677,10           677 101,45           677 101,45  100,00  100,00  100,00</t>
  </si>
  <si>
    <t>32533031 OP VK-oblast 1.5 EU peníze SŠ                                 340,67            340,67           340 670,48           340 670,48  100,00  100,00  100,00</t>
  </si>
  <si>
    <t>33113234 Aktiv.politika zaměstnanosti-15 % národní podíl               288,09            274,88           288 089,55           274 883,10  100,00  100,00   95,42</t>
  </si>
  <si>
    <t>v roce 2013 byly došlé prostředky (13.206,45 Kč) směrovány do rezerv města (ROZOP 39/2013)</t>
  </si>
  <si>
    <t>33513234 Aktiv.politika zaměstnanosti-85% evrop.podíl                1 632,51          1 557,67         1 632 507,45         1 557 670,90  100,00  100,00   95,42</t>
  </si>
  <si>
    <t>38587505 Invest.dotace prostředky RR-EU                              4 996,07          4 996,07         4 996 073,05         4 996 073,05  100,00  100,00  100,00</t>
  </si>
  <si>
    <t>=================================================================================================================================================================</t>
  </si>
  <si>
    <t>Návrh finančního vypořádání roku 2013 v Kč</t>
  </si>
  <si>
    <t>r.</t>
  </si>
  <si>
    <t>Jesle, sídliště Svobody, Pv</t>
  </si>
  <si>
    <t>ÚZ 98008 - Volba prezidenta České republiky</t>
  </si>
  <si>
    <t xml:space="preserve">ÚZ 98071 - Volby do Poslanecké sněmovny Parlamentu ČR </t>
  </si>
  <si>
    <t>ÚZ 13011 - Výkon sociálně - právní ochrany dětí</t>
  </si>
  <si>
    <t>Schválené nerealizované nebo částečně realizované akce roku 2013 - požadavek zařadit do rozpočtu roku 2014 (návrh usnesení)</t>
  </si>
  <si>
    <t>Pozemek Galva s.r.o.</t>
  </si>
  <si>
    <t>Pozemky pro CS Žešov, Určická, další pozemky z roku 2013</t>
  </si>
  <si>
    <t>Průkazy energetické náročnosti budov</t>
  </si>
  <si>
    <t>Ztráta ZŠ PV, PO, ul. Dr. Horáka 24 po zapojení fondů organizace</t>
  </si>
  <si>
    <t>Finanční prostředky na účtech trvalých peněžních fondů k 31.12.2013</t>
  </si>
  <si>
    <t>00014903 Portál úředníka, Management identit, Spisová služba              0,00              0,00                 0,00            79 324,10  ******  ******  ******</t>
  </si>
  <si>
    <t xml:space="preserve">      C E L K E M                                                   42 837,83         39 092,68        42 837 825,12        37 197 631,57  100,00   95,15   86,83</t>
  </si>
  <si>
    <t>Finanční hospodaření - návrh finančního vypořádání - peněžní prostředky</t>
  </si>
  <si>
    <t>Finanční prostředky přechází dle podmínek příspěvku do roku 2014</t>
  </si>
  <si>
    <t>směrovány do rezerv města (ROZOP 39/2013)</t>
  </si>
  <si>
    <t>směrovány do rezerv města (ROZOP 24/2013)</t>
  </si>
  <si>
    <t>směrovány do rezerv města (ROZOP 18 a 56/2013)</t>
  </si>
  <si>
    <t>směrovány do rezerv města (ROZOP 56/2013)</t>
  </si>
  <si>
    <t xml:space="preserve">směrovány do rezerv města (ROZOP 18 a 56/2013) </t>
  </si>
  <si>
    <t>rozpočtovány s ÚZ 17871, výdaje potom na úhradu zbývající části projektu účtovány s ÚZ 14903. Ke spojení dotací došlo v lednu 2014 na základě</t>
  </si>
  <si>
    <t xml:space="preserve">pokynu oddělení dotační politiky, kdy se již účetně nemohlo provést přeúčtování na ÚZ 17871. Na vyúčtování dotace tato okolnost vliv nemá. </t>
  </si>
  <si>
    <t>Vyúčtování: 2013; finanční prostředky plně vyčerpané</t>
  </si>
  <si>
    <t>Finanční prostředky příspěvkovou organzací plně vyčerpané</t>
  </si>
  <si>
    <t>Finanční prostředky příspěvkovou organizací plně vyčerpané</t>
  </si>
  <si>
    <t>Byla nárokována částka 228.044,28 Kč v rámci finančního vypořádání roku 2013</t>
  </si>
  <si>
    <t xml:space="preserve">Finanční prostředky na projekt vnitřní integrace byly poskytovány částečně s UZ 14093 a částečně s ÚZ 17871. Příjmy byly </t>
  </si>
  <si>
    <t>Vyúčtování: 2014; finanční prostředky plně vyčerpané</t>
  </si>
  <si>
    <t xml:space="preserve">Vyúčtování: 2014; prostředky ve výši 961.574,70 Kč (rozdíl mezi příjmy a výdaji ROZOP 18 a 24/2013) byly </t>
  </si>
  <si>
    <t>Vyúčtování: 2013; dotační prostředky byly předfinancovány v roce 2012 z prostředků města; v roce 2013 byly došlé prostředky (1.628.247,25 Kč)</t>
  </si>
  <si>
    <t>Vyúčtování: 2013; dotační prostředky byly předfinancovány v roce 2012 z prostředků města; v roce 2013 byly došlé prostředky (967.084 Kč)</t>
  </si>
  <si>
    <t>Finanční prostředky plně vyčerpané</t>
  </si>
  <si>
    <t>Vyúčtování: 2014; dotační prostředky byly částečně předfinancovány v roce 2012 z prostředků města; v roce 2013 byly došlé prostředky (95.779,25 Kč)</t>
  </si>
  <si>
    <t>Vyúčtování: 2013; byla nárokována částka 185.852,21 Kč v rámci finančního vypořádání roku 2013</t>
  </si>
  <si>
    <t>Vyúčtování: 2013; byla nárokována částka 220.283,86 Kč v rámci finančního vypořádání roku 2013</t>
  </si>
  <si>
    <t>Vyúčtování: 2013; dotační prostředky byly předfinancovány v roce 2012 z prostředků města; v roce 2013 byly došlé prostředky (4.417 Kč Kč)</t>
  </si>
  <si>
    <t xml:space="preserve">Vyúčtování: průběžně; dotační prostředky byly částečně předfinancovány v roce 2012 z prostředků města; </t>
  </si>
  <si>
    <t>Vyúčtování: průběžně; dotační prostředky byly částečně předfinancovány v roce 2012 z prostředků města; v roce 2013 byly došlé prostředky (74.836,55 Kč)</t>
  </si>
  <si>
    <t>Vyúčtování: 2015; finanční prostředky plně vyčerpané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</si>
</sst>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sz val="7"/>
      <name val="Times New Roman CE"/>
      <family val="1"/>
    </font>
    <font>
      <sz val="8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6.5"/>
      <name val="Times New Roman CE"/>
      <family val="1"/>
    </font>
    <font>
      <sz val="6.5"/>
      <name val="Times New Roman CE"/>
      <family val="1"/>
    </font>
    <font>
      <b/>
      <u val="single"/>
      <sz val="12"/>
      <name val="Times New Roman CE"/>
      <family val="1"/>
    </font>
    <font>
      <b/>
      <u val="single"/>
      <sz val="10"/>
      <name val="Times New Roman CE"/>
      <family val="1"/>
    </font>
    <font>
      <b/>
      <u val="single"/>
      <sz val="7.5"/>
      <name val="Times New Roman CE"/>
      <family val="1"/>
    </font>
    <font>
      <sz val="7.5"/>
      <name val="Times New Roman CE"/>
      <family val="1"/>
    </font>
    <font>
      <sz val="8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 CE"/>
      <family val="1"/>
    </font>
    <font>
      <b/>
      <sz val="7.5"/>
      <name val="Courier New"/>
      <family val="3"/>
    </font>
    <font>
      <b/>
      <sz val="7.5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4" fontId="17" fillId="0" borderId="12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3" xfId="0" applyFont="1" applyFill="1" applyBorder="1" applyAlignment="1">
      <alignment/>
    </xf>
    <xf numFmtId="4" fontId="17" fillId="34" borderId="13" xfId="0" applyNumberFormat="1" applyFont="1" applyFill="1" applyBorder="1" applyAlignment="1">
      <alignment/>
    </xf>
    <xf numFmtId="4" fontId="16" fillId="34" borderId="13" xfId="0" applyNumberFormat="1" applyFont="1" applyFill="1" applyBorder="1" applyAlignment="1">
      <alignment/>
    </xf>
    <xf numFmtId="4" fontId="16" fillId="34" borderId="13" xfId="0" applyNumberFormat="1" applyFont="1" applyFill="1" applyBorder="1" applyAlignment="1" applyProtection="1">
      <alignment/>
      <protection locked="0"/>
    </xf>
    <xf numFmtId="4" fontId="16" fillId="34" borderId="13" xfId="0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0" fontId="18" fillId="0" borderId="12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4" fontId="16" fillId="0" borderId="12" xfId="0" applyNumberFormat="1" applyFont="1" applyBorder="1" applyAlignment="1">
      <alignment/>
    </xf>
    <xf numFmtId="4" fontId="16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6" fillId="0" borderId="10" xfId="0" applyNumberFormat="1" applyFont="1" applyBorder="1" applyAlignment="1">
      <alignment/>
    </xf>
    <xf numFmtId="0" fontId="17" fillId="0" borderId="14" xfId="0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4" fontId="16" fillId="0" borderId="14" xfId="0" applyNumberFormat="1" applyFont="1" applyBorder="1" applyAlignment="1">
      <alignment/>
    </xf>
    <xf numFmtId="0" fontId="16" fillId="33" borderId="13" xfId="0" applyFont="1" applyFill="1" applyBorder="1" applyAlignment="1">
      <alignment horizontal="center"/>
    </xf>
    <xf numFmtId="4" fontId="16" fillId="35" borderId="13" xfId="0" applyNumberFormat="1" applyFont="1" applyFill="1" applyBorder="1" applyAlignment="1">
      <alignment/>
    </xf>
    <xf numFmtId="4" fontId="16" fillId="33" borderId="13" xfId="0" applyNumberFormat="1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4" fontId="15" fillId="0" borderId="12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35" borderId="13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4" fontId="16" fillId="33" borderId="13" xfId="0" applyNumberFormat="1" applyFont="1" applyFill="1" applyBorder="1" applyAlignment="1">
      <alignment/>
    </xf>
    <xf numFmtId="0" fontId="18" fillId="0" borderId="11" xfId="0" applyFont="1" applyBorder="1" applyAlignment="1">
      <alignment horizontal="left" vertical="top"/>
    </xf>
    <xf numFmtId="0" fontId="18" fillId="34" borderId="15" xfId="0" applyFont="1" applyFill="1" applyBorder="1" applyAlignment="1">
      <alignment vertical="top"/>
    </xf>
    <xf numFmtId="0" fontId="19" fillId="34" borderId="16" xfId="0" applyFont="1" applyFill="1" applyBorder="1" applyAlignment="1">
      <alignment vertical="top"/>
    </xf>
    <xf numFmtId="0" fontId="18" fillId="34" borderId="13" xfId="0" applyFont="1" applyFill="1" applyBorder="1" applyAlignment="1">
      <alignment vertical="top"/>
    </xf>
    <xf numFmtId="0" fontId="16" fillId="33" borderId="13" xfId="0" applyFont="1" applyFill="1" applyBorder="1" applyAlignment="1">
      <alignment/>
    </xf>
    <xf numFmtId="4" fontId="16" fillId="33" borderId="13" xfId="0" applyNumberFormat="1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/>
    </xf>
    <xf numFmtId="4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35" borderId="0" xfId="0" applyFont="1" applyFill="1" applyAlignment="1">
      <alignment vertical="center"/>
    </xf>
    <xf numFmtId="0" fontId="22" fillId="35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21" fillId="34" borderId="0" xfId="0" applyFont="1" applyFill="1" applyAlignment="1">
      <alignment vertical="center"/>
    </xf>
    <xf numFmtId="0" fontId="22" fillId="34" borderId="0" xfId="0" applyFont="1" applyFill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16" fillId="33" borderId="13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9" fillId="33" borderId="13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left"/>
    </xf>
    <xf numFmtId="0" fontId="20" fillId="34" borderId="15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35" borderId="13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90" customWidth="1"/>
  </cols>
  <sheetData>
    <row r="1" ht="10.5">
      <c r="A1" s="89" t="s">
        <v>98</v>
      </c>
    </row>
    <row r="2" ht="10.5">
      <c r="A2" s="89"/>
    </row>
    <row r="3" ht="10.5">
      <c r="A3" s="89" t="s">
        <v>99</v>
      </c>
    </row>
    <row r="4" ht="10.5">
      <c r="A4" s="89" t="s">
        <v>100</v>
      </c>
    </row>
    <row r="5" ht="10.5">
      <c r="A5" s="89" t="s">
        <v>101</v>
      </c>
    </row>
    <row r="6" ht="10.5">
      <c r="A6" s="89"/>
    </row>
    <row r="7" spans="1:15" ht="10.5">
      <c r="A7" s="91" t="s">
        <v>102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ht="10.5">
      <c r="A8" s="89" t="s">
        <v>103</v>
      </c>
    </row>
    <row r="9" ht="10.5">
      <c r="A9" s="89" t="s">
        <v>99</v>
      </c>
    </row>
    <row r="10" spans="1:15" ht="10.5">
      <c r="A10" s="93" t="s">
        <v>104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ht="10.5">
      <c r="A11" s="89"/>
    </row>
    <row r="12" spans="1:15" ht="10.5">
      <c r="A12" s="95" t="s">
        <v>105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ht="10.5">
      <c r="B13" s="89" t="s">
        <v>168</v>
      </c>
    </row>
    <row r="14" ht="10.5">
      <c r="A14" s="89"/>
    </row>
    <row r="15" spans="1:15" ht="10.5">
      <c r="A15" s="95" t="s">
        <v>106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ht="10.5">
      <c r="B16" s="89" t="s">
        <v>170</v>
      </c>
    </row>
    <row r="17" ht="10.5">
      <c r="A17" s="89"/>
    </row>
    <row r="18" spans="1:15" ht="10.5">
      <c r="A18" s="95" t="s">
        <v>107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ht="10.5">
      <c r="B19" s="89" t="s">
        <v>168</v>
      </c>
    </row>
    <row r="20" ht="10.5">
      <c r="A20" s="89"/>
    </row>
    <row r="21" spans="1:15" ht="10.5">
      <c r="A21" s="95" t="s">
        <v>108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ht="10.5">
      <c r="B22" s="89" t="s">
        <v>169</v>
      </c>
    </row>
    <row r="23" ht="10.5">
      <c r="A23" s="89"/>
    </row>
    <row r="24" spans="1:15" ht="10.5">
      <c r="A24" s="95" t="s">
        <v>109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ht="10.5">
      <c r="B25" s="89" t="s">
        <v>168</v>
      </c>
    </row>
    <row r="26" ht="10.5">
      <c r="A26" s="89"/>
    </row>
    <row r="27" spans="1:15" ht="10.5">
      <c r="A27" s="95" t="s">
        <v>110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ht="10.5">
      <c r="B28" s="89" t="s">
        <v>168</v>
      </c>
    </row>
    <row r="29" ht="10.5">
      <c r="A29" s="89"/>
    </row>
    <row r="30" spans="1:15" ht="10.5">
      <c r="A30" s="95" t="s">
        <v>111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ht="10.5">
      <c r="B31" s="89" t="s">
        <v>160</v>
      </c>
    </row>
    <row r="32" ht="10.5">
      <c r="A32" s="89"/>
    </row>
    <row r="33" spans="1:15" ht="10.5">
      <c r="A33" s="95" t="s">
        <v>112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ht="10.5">
      <c r="B34" s="89" t="s">
        <v>171</v>
      </c>
    </row>
    <row r="35" ht="10.5">
      <c r="A35" s="89"/>
    </row>
    <row r="36" spans="1:15" ht="10.5">
      <c r="A36" s="95" t="s">
        <v>157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2" s="99" customFormat="1" ht="11.25" customHeight="1">
      <c r="A37" s="97"/>
      <c r="B37" s="100" t="s">
        <v>172</v>
      </c>
    </row>
    <row r="38" spans="1:2" s="99" customFormat="1" ht="12.75" customHeight="1">
      <c r="A38" s="97"/>
      <c r="B38" s="98" t="s">
        <v>166</v>
      </c>
    </row>
    <row r="39" spans="1:2" s="99" customFormat="1" ht="12.75" customHeight="1">
      <c r="A39" s="97"/>
      <c r="B39" s="98" t="s">
        <v>167</v>
      </c>
    </row>
    <row r="40" ht="10.5">
      <c r="A40" s="89"/>
    </row>
    <row r="41" spans="1:15" ht="10.5">
      <c r="A41" s="95" t="s">
        <v>113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ht="10.5">
      <c r="B42" s="89" t="s">
        <v>173</v>
      </c>
    </row>
    <row r="43" ht="10.5">
      <c r="A43" s="89"/>
    </row>
    <row r="44" spans="1:15" ht="10.5">
      <c r="A44" s="95" t="s">
        <v>114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ht="10.5">
      <c r="B45" s="89" t="s">
        <v>174</v>
      </c>
    </row>
    <row r="46" spans="1:2" ht="10.5">
      <c r="A46" s="89"/>
      <c r="B46" s="89" t="s">
        <v>115</v>
      </c>
    </row>
    <row r="47" ht="10.5">
      <c r="A47" s="89"/>
    </row>
    <row r="48" spans="1:15" ht="10.5">
      <c r="A48" s="95" t="s">
        <v>116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ht="10.5">
      <c r="B49" s="89" t="s">
        <v>173</v>
      </c>
    </row>
    <row r="50" ht="10.5">
      <c r="A50" s="89"/>
    </row>
    <row r="51" spans="1:15" ht="10.5">
      <c r="A51" s="95" t="s">
        <v>117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ht="10.5">
      <c r="B52" s="89" t="s">
        <v>168</v>
      </c>
    </row>
    <row r="53" ht="10.5">
      <c r="A53" s="89"/>
    </row>
    <row r="54" spans="1:15" ht="10.5">
      <c r="A54" s="95" t="s">
        <v>118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ht="10.5">
      <c r="B55" s="89" t="s">
        <v>175</v>
      </c>
    </row>
    <row r="56" spans="1:2" ht="10.5">
      <c r="A56" s="89"/>
      <c r="B56" s="89" t="s">
        <v>165</v>
      </c>
    </row>
    <row r="57" ht="10.5">
      <c r="A57" s="89"/>
    </row>
    <row r="58" spans="1:15" ht="10.5">
      <c r="A58" s="95" t="s">
        <v>119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ht="10.5">
      <c r="B59" s="89" t="s">
        <v>173</v>
      </c>
    </row>
    <row r="60" ht="10.5">
      <c r="A60" s="89"/>
    </row>
    <row r="61" spans="1:15" ht="10.5">
      <c r="A61" s="95" t="s">
        <v>120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ht="10.5">
      <c r="B62" s="89" t="s">
        <v>176</v>
      </c>
    </row>
    <row r="63" spans="1:2" ht="10.5">
      <c r="A63" s="89"/>
      <c r="B63" s="89" t="s">
        <v>164</v>
      </c>
    </row>
    <row r="64" ht="10.5">
      <c r="A64" s="89"/>
    </row>
    <row r="65" spans="1:15" ht="10.5">
      <c r="A65" s="95" t="s">
        <v>121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ht="10.5">
      <c r="B66" s="89" t="s">
        <v>173</v>
      </c>
    </row>
    <row r="67" ht="10.5">
      <c r="A67" s="89"/>
    </row>
    <row r="68" spans="1:15" ht="10.5">
      <c r="A68" s="95" t="s">
        <v>122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ht="10.5">
      <c r="B69" s="89" t="s">
        <v>173</v>
      </c>
    </row>
    <row r="70" ht="10.5">
      <c r="A70" s="89"/>
    </row>
    <row r="71" spans="1:15" ht="10.5">
      <c r="A71" s="95" t="s">
        <v>123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ht="10.5">
      <c r="B72" s="89" t="s">
        <v>177</v>
      </c>
    </row>
    <row r="73" ht="10.5">
      <c r="A73" s="89"/>
    </row>
    <row r="74" spans="1:15" ht="10.5">
      <c r="A74" s="95" t="s">
        <v>124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ht="10.5">
      <c r="B75" s="89" t="s">
        <v>177</v>
      </c>
    </row>
    <row r="76" ht="10.5">
      <c r="A76" s="89"/>
    </row>
    <row r="77" spans="1:15" ht="10.5">
      <c r="A77" s="95" t="s">
        <v>125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ht="10.5">
      <c r="B78" s="89" t="s">
        <v>170</v>
      </c>
    </row>
    <row r="79" ht="10.5">
      <c r="A79" s="89"/>
    </row>
    <row r="80" spans="1:15" ht="10.5">
      <c r="A80" s="95" t="s">
        <v>126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ht="10.5">
      <c r="B81" s="89" t="s">
        <v>170</v>
      </c>
    </row>
    <row r="82" ht="10.5">
      <c r="A82" s="89"/>
    </row>
    <row r="83" spans="1:15" ht="10.5">
      <c r="A83" s="95" t="s">
        <v>127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ht="10.5">
      <c r="B84" s="89" t="s">
        <v>168</v>
      </c>
    </row>
    <row r="85" ht="10.5">
      <c r="A85" s="89"/>
    </row>
    <row r="86" spans="1:15" ht="10.5">
      <c r="A86" s="95" t="s">
        <v>128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ht="10.5">
      <c r="B87" s="89" t="s">
        <v>173</v>
      </c>
    </row>
    <row r="88" ht="10.5">
      <c r="A88" s="89"/>
    </row>
    <row r="89" spans="1:15" ht="10.5">
      <c r="A89" s="95" t="s">
        <v>129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ht="10.5">
      <c r="B90" s="89" t="s">
        <v>168</v>
      </c>
    </row>
    <row r="91" ht="10.5">
      <c r="A91" s="89"/>
    </row>
    <row r="92" spans="1:15" ht="10.5">
      <c r="A92" s="95" t="s">
        <v>130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ht="10.5">
      <c r="B93" s="89" t="s">
        <v>178</v>
      </c>
    </row>
    <row r="94" spans="1:2" ht="10.5">
      <c r="A94" s="89"/>
      <c r="B94" s="89" t="s">
        <v>163</v>
      </c>
    </row>
    <row r="95" ht="10.5">
      <c r="A95" s="89"/>
    </row>
    <row r="96" spans="1:15" ht="10.5">
      <c r="A96" s="95" t="s">
        <v>131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ht="10.5">
      <c r="B97" s="89" t="s">
        <v>173</v>
      </c>
    </row>
    <row r="98" ht="10.5">
      <c r="A98" s="89"/>
    </row>
    <row r="99" spans="1:15" ht="10.5">
      <c r="A99" s="95" t="s">
        <v>132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ht="10.5">
      <c r="B100" s="89" t="s">
        <v>173</v>
      </c>
    </row>
    <row r="101" ht="10.5">
      <c r="A101" s="89"/>
    </row>
    <row r="102" spans="1:15" ht="10.5">
      <c r="A102" s="95" t="s">
        <v>133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ht="10.5">
      <c r="B103" s="89" t="s">
        <v>179</v>
      </c>
    </row>
    <row r="104" ht="10.5">
      <c r="A104" s="89"/>
    </row>
    <row r="105" spans="1:15" ht="10.5">
      <c r="A105" s="95" t="s">
        <v>134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ht="10.5">
      <c r="B106" s="89" t="s">
        <v>180</v>
      </c>
    </row>
    <row r="107" ht="10.5">
      <c r="A107" s="89"/>
    </row>
    <row r="108" spans="1:15" ht="10.5">
      <c r="A108" s="95" t="s">
        <v>135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ht="10.5">
      <c r="B109" s="89" t="s">
        <v>181</v>
      </c>
    </row>
    <row r="110" spans="1:2" ht="10.5">
      <c r="A110" s="89"/>
      <c r="B110" s="89" t="s">
        <v>162</v>
      </c>
    </row>
    <row r="111" ht="10.5">
      <c r="A111" s="89"/>
    </row>
    <row r="112" spans="1:15" ht="10.5">
      <c r="A112" s="95" t="s">
        <v>136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ht="10.5">
      <c r="B113" s="89" t="s">
        <v>170</v>
      </c>
    </row>
    <row r="114" ht="10.5">
      <c r="A114" s="89"/>
    </row>
    <row r="115" spans="1:15" ht="10.5">
      <c r="A115" s="95" t="s">
        <v>137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ht="10.5">
      <c r="B116" s="89" t="s">
        <v>170</v>
      </c>
    </row>
    <row r="117" ht="10.5">
      <c r="A117" s="89"/>
    </row>
    <row r="118" spans="1:15" ht="10.5">
      <c r="A118" s="95" t="s">
        <v>138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ht="10.5">
      <c r="B119" s="89" t="s">
        <v>170</v>
      </c>
    </row>
    <row r="120" ht="10.5">
      <c r="A120" s="89"/>
    </row>
    <row r="121" spans="1:15" ht="10.5">
      <c r="A121" s="95" t="s">
        <v>139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ht="10.5">
      <c r="B122" s="89" t="s">
        <v>170</v>
      </c>
    </row>
    <row r="123" ht="10.5">
      <c r="B123" s="89"/>
    </row>
    <row r="124" spans="1:15" ht="10.5">
      <c r="A124" s="95" t="s">
        <v>140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ht="10.5">
      <c r="B125" s="89" t="s">
        <v>182</v>
      </c>
    </row>
    <row r="126" spans="1:2" ht="10.5">
      <c r="A126" s="89"/>
      <c r="B126" s="89" t="s">
        <v>141</v>
      </c>
    </row>
    <row r="127" ht="10.5">
      <c r="A127" s="89"/>
    </row>
    <row r="128" spans="1:15" ht="10.5">
      <c r="A128" s="95" t="s">
        <v>142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ht="10.5">
      <c r="B129" s="89" t="s">
        <v>183</v>
      </c>
    </row>
    <row r="130" spans="1:2" ht="10.5">
      <c r="A130" s="89"/>
      <c r="B130" s="89" t="s">
        <v>161</v>
      </c>
    </row>
    <row r="131" ht="10.5">
      <c r="A131" s="89"/>
    </row>
    <row r="132" spans="1:15" ht="10.5">
      <c r="A132" s="95" t="s">
        <v>143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ht="10.5">
      <c r="B133" s="89" t="s">
        <v>184</v>
      </c>
    </row>
    <row r="134" ht="10.5">
      <c r="A134" s="89" t="s">
        <v>144</v>
      </c>
    </row>
    <row r="135" spans="1:15" ht="10.5">
      <c r="A135" s="91" t="s">
        <v>158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ht="10.5">
      <c r="A136" s="89"/>
    </row>
    <row r="137" ht="10.5">
      <c r="A137" s="89"/>
    </row>
    <row r="138" ht="10.5">
      <c r="A138" s="89"/>
    </row>
    <row r="139" ht="10.5">
      <c r="A139" s="89"/>
    </row>
    <row r="140" ht="10.5">
      <c r="A140" s="89"/>
    </row>
    <row r="141" ht="10.5">
      <c r="A141" s="89"/>
    </row>
    <row r="142" ht="10.5">
      <c r="A142" s="89"/>
    </row>
    <row r="143" ht="10.5">
      <c r="A143" s="89"/>
    </row>
  </sheetData>
  <sheetProtection/>
  <printOptions horizontalCentered="1"/>
  <pageMargins left="0.3937007874015748" right="0.1968503937007874" top="0.7874015748031497" bottom="0.7874015748031497" header="0.31496062992125984" footer="0.31496062992125984"/>
  <pageSetup firstPageNumber="15" useFirstPageNumber="1" horizontalDpi="600" verticalDpi="600" orientation="landscape" paperSize="9" r:id="rId1"/>
  <headerFooter>
    <oddFooter>&amp;C&amp;"Times New Roman,Obyčejné"&amp;8Stránka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W43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125" style="1" customWidth="1"/>
    <col min="2" max="2" width="65.75390625" style="1" customWidth="1"/>
    <col min="3" max="3" width="12.75390625" style="1" customWidth="1"/>
    <col min="4" max="4" width="11.625" style="1" customWidth="1"/>
    <col min="5" max="5" width="9.75390625" style="1" bestFit="1" customWidth="1"/>
    <col min="6" max="6" width="10.875" style="1" bestFit="1" customWidth="1"/>
    <col min="7" max="16384" width="9.125" style="1" customWidth="1"/>
  </cols>
  <sheetData>
    <row r="1" spans="1:4" s="7" customFormat="1" ht="15.75">
      <c r="A1" s="107" t="s">
        <v>159</v>
      </c>
      <c r="B1" s="107"/>
      <c r="C1" s="107"/>
      <c r="D1" s="107"/>
    </row>
    <row r="2" s="3" customFormat="1" ht="10.5"/>
    <row r="3" s="6" customFormat="1" ht="12.75">
      <c r="A3" s="6" t="s">
        <v>145</v>
      </c>
    </row>
    <row r="4" s="4" customFormat="1" ht="10.5"/>
    <row r="5" spans="1:4" s="5" customFormat="1" ht="12.75" customHeight="1">
      <c r="A5" s="36" t="s">
        <v>0</v>
      </c>
      <c r="B5" s="36" t="s">
        <v>1</v>
      </c>
      <c r="C5" s="108" t="s">
        <v>2</v>
      </c>
      <c r="D5" s="108"/>
    </row>
    <row r="6" spans="1:4" s="12" customFormat="1" ht="11.25">
      <c r="A6" s="37" t="s">
        <v>3</v>
      </c>
      <c r="B6" s="38" t="s">
        <v>4</v>
      </c>
      <c r="C6" s="39"/>
      <c r="D6" s="40">
        <f>SUM(C7:C9)</f>
        <v>0</v>
      </c>
    </row>
    <row r="7" spans="1:5" s="12" customFormat="1" ht="11.25">
      <c r="A7" s="13" t="s">
        <v>11</v>
      </c>
      <c r="B7" s="14" t="s">
        <v>30</v>
      </c>
      <c r="C7" s="15">
        <v>89427875.97</v>
      </c>
      <c r="D7" s="15"/>
      <c r="E7" s="16"/>
    </row>
    <row r="8" spans="1:4" s="12" customFormat="1" ht="11.25">
      <c r="A8" s="17" t="s">
        <v>12</v>
      </c>
      <c r="B8" s="18" t="s">
        <v>29</v>
      </c>
      <c r="C8" s="19">
        <v>24348403.36</v>
      </c>
      <c r="D8" s="19"/>
    </row>
    <row r="9" spans="1:4" s="12" customFormat="1" ht="11.25">
      <c r="A9" s="17" t="s">
        <v>13</v>
      </c>
      <c r="B9" s="18" t="s">
        <v>95</v>
      </c>
      <c r="C9" s="19">
        <v>-113776279.33</v>
      </c>
      <c r="D9" s="19"/>
    </row>
    <row r="10" spans="1:4" s="20" customFormat="1" ht="10.5">
      <c r="A10" s="37" t="s">
        <v>5</v>
      </c>
      <c r="B10" s="38" t="s">
        <v>38</v>
      </c>
      <c r="C10" s="40"/>
      <c r="D10" s="40">
        <f>SUM(C11:C15)</f>
        <v>201426868.38</v>
      </c>
    </row>
    <row r="11" spans="1:4" s="12" customFormat="1" ht="11.25">
      <c r="A11" s="13" t="s">
        <v>11</v>
      </c>
      <c r="B11" s="14" t="s">
        <v>87</v>
      </c>
      <c r="C11" s="15">
        <v>108945595.19</v>
      </c>
      <c r="D11" s="15"/>
    </row>
    <row r="12" spans="1:6" s="12" customFormat="1" ht="11.25">
      <c r="A12" s="21" t="s">
        <v>12</v>
      </c>
      <c r="B12" s="22" t="s">
        <v>88</v>
      </c>
      <c r="C12" s="23">
        <v>-21837999.17</v>
      </c>
      <c r="D12" s="22"/>
      <c r="F12" s="16"/>
    </row>
    <row r="13" spans="1:4" s="12" customFormat="1" ht="11.25">
      <c r="A13" s="21" t="s">
        <v>13</v>
      </c>
      <c r="B13" s="22" t="s">
        <v>92</v>
      </c>
      <c r="C13" s="23">
        <v>113776279.33</v>
      </c>
      <c r="D13" s="22"/>
    </row>
    <row r="14" spans="1:4" s="12" customFormat="1" ht="11.25">
      <c r="A14" s="21" t="s">
        <v>14</v>
      </c>
      <c r="B14" s="22" t="s">
        <v>31</v>
      </c>
      <c r="C14" s="23">
        <v>704787.53</v>
      </c>
      <c r="D14" s="23"/>
    </row>
    <row r="15" spans="1:6" s="12" customFormat="1" ht="11.25">
      <c r="A15" s="21" t="s">
        <v>16</v>
      </c>
      <c r="B15" s="22" t="s">
        <v>32</v>
      </c>
      <c r="C15" s="23">
        <v>-161794.5</v>
      </c>
      <c r="D15" s="23"/>
      <c r="F15" s="16"/>
    </row>
    <row r="16" spans="1:4" s="20" customFormat="1" ht="10.5">
      <c r="A16" s="37" t="s">
        <v>6</v>
      </c>
      <c r="B16" s="38" t="s">
        <v>89</v>
      </c>
      <c r="C16" s="40"/>
      <c r="D16" s="40">
        <f>SUM(C17:C18)</f>
        <v>149528.43000000002</v>
      </c>
    </row>
    <row r="17" spans="1:4" s="12" customFormat="1" ht="11.25">
      <c r="A17" s="13" t="s">
        <v>11</v>
      </c>
      <c r="B17" s="14" t="s">
        <v>30</v>
      </c>
      <c r="C17" s="15">
        <v>303485.39</v>
      </c>
      <c r="D17" s="15"/>
    </row>
    <row r="18" spans="1:4" s="12" customFormat="1" ht="11.25">
      <c r="A18" s="17" t="s">
        <v>12</v>
      </c>
      <c r="B18" s="18" t="s">
        <v>29</v>
      </c>
      <c r="C18" s="19">
        <v>-153956.96</v>
      </c>
      <c r="D18" s="19"/>
    </row>
    <row r="19" spans="1:5" s="20" customFormat="1" ht="10.5">
      <c r="A19" s="37" t="s">
        <v>7</v>
      </c>
      <c r="B19" s="38" t="s">
        <v>15</v>
      </c>
      <c r="C19" s="40"/>
      <c r="D19" s="41">
        <f>SUM(C20:C21)</f>
        <v>30849180.029999997</v>
      </c>
      <c r="E19" s="24"/>
    </row>
    <row r="20" spans="1:4" s="12" customFormat="1" ht="11.25">
      <c r="A20" s="13" t="s">
        <v>11</v>
      </c>
      <c r="B20" s="14" t="s">
        <v>30</v>
      </c>
      <c r="C20" s="15">
        <v>23395578.15</v>
      </c>
      <c r="D20" s="15"/>
    </row>
    <row r="21" spans="1:4" s="12" customFormat="1" ht="11.25">
      <c r="A21" s="17" t="s">
        <v>12</v>
      </c>
      <c r="B21" s="18" t="s">
        <v>29</v>
      </c>
      <c r="C21" s="19">
        <v>7453601.88</v>
      </c>
      <c r="D21" s="19"/>
    </row>
    <row r="22" spans="1:5" s="20" customFormat="1" ht="10.5">
      <c r="A22" s="37" t="s">
        <v>8</v>
      </c>
      <c r="B22" s="38" t="s">
        <v>93</v>
      </c>
      <c r="C22" s="40"/>
      <c r="D22" s="40">
        <f>SUM(C23:C40)</f>
        <v>1105484</v>
      </c>
      <c r="E22" s="24"/>
    </row>
    <row r="23" spans="1:5" s="20" customFormat="1" ht="11.25">
      <c r="A23" s="13" t="s">
        <v>11</v>
      </c>
      <c r="B23" s="14" t="s">
        <v>75</v>
      </c>
      <c r="C23" s="15">
        <v>0</v>
      </c>
      <c r="D23" s="14"/>
      <c r="E23" s="24"/>
    </row>
    <row r="24" spans="1:5" s="20" customFormat="1" ht="11.25">
      <c r="A24" s="13" t="s">
        <v>12</v>
      </c>
      <c r="B24" s="14" t="s">
        <v>83</v>
      </c>
      <c r="C24" s="15">
        <v>62000</v>
      </c>
      <c r="D24" s="14"/>
      <c r="E24" s="24"/>
    </row>
    <row r="25" spans="1:4" s="12" customFormat="1" ht="11.25">
      <c r="A25" s="13" t="s">
        <v>13</v>
      </c>
      <c r="B25" s="14" t="s">
        <v>73</v>
      </c>
      <c r="C25" s="15">
        <v>30000</v>
      </c>
      <c r="D25" s="14"/>
    </row>
    <row r="26" spans="1:4" s="12" customFormat="1" ht="11.25">
      <c r="A26" s="13" t="s">
        <v>14</v>
      </c>
      <c r="B26" s="14" t="s">
        <v>70</v>
      </c>
      <c r="C26" s="15">
        <v>58875</v>
      </c>
      <c r="D26" s="14"/>
    </row>
    <row r="27" spans="1:4" s="12" customFormat="1" ht="11.25">
      <c r="A27" s="21" t="s">
        <v>16</v>
      </c>
      <c r="B27" s="14" t="s">
        <v>76</v>
      </c>
      <c r="C27" s="15">
        <v>0</v>
      </c>
      <c r="D27" s="14"/>
    </row>
    <row r="28" spans="1:4" s="12" customFormat="1" ht="11.25">
      <c r="A28" s="21" t="s">
        <v>17</v>
      </c>
      <c r="B28" s="22" t="s">
        <v>39</v>
      </c>
      <c r="C28" s="23">
        <v>40000</v>
      </c>
      <c r="D28" s="22"/>
    </row>
    <row r="29" spans="1:4" s="12" customFormat="1" ht="11.25">
      <c r="A29" s="21" t="s">
        <v>18</v>
      </c>
      <c r="B29" s="22" t="s">
        <v>40</v>
      </c>
      <c r="C29" s="23">
        <v>3155</v>
      </c>
      <c r="D29" s="22"/>
    </row>
    <row r="30" spans="1:4" s="12" customFormat="1" ht="11.25">
      <c r="A30" s="21" t="s">
        <v>19</v>
      </c>
      <c r="B30" s="22" t="s">
        <v>77</v>
      </c>
      <c r="C30" s="23">
        <v>116640</v>
      </c>
      <c r="D30" s="22"/>
    </row>
    <row r="31" spans="1:4" s="12" customFormat="1" ht="11.25">
      <c r="A31" s="21" t="s">
        <v>20</v>
      </c>
      <c r="B31" s="22" t="s">
        <v>41</v>
      </c>
      <c r="C31" s="23">
        <v>34959</v>
      </c>
      <c r="D31" s="22"/>
    </row>
    <row r="32" spans="1:4" s="12" customFormat="1" ht="11.25">
      <c r="A32" s="21" t="s">
        <v>21</v>
      </c>
      <c r="B32" s="22" t="s">
        <v>28</v>
      </c>
      <c r="C32" s="23">
        <v>145000</v>
      </c>
      <c r="D32" s="22"/>
    </row>
    <row r="33" spans="1:4" s="12" customFormat="1" ht="11.25">
      <c r="A33" s="21" t="s">
        <v>22</v>
      </c>
      <c r="B33" s="22" t="s">
        <v>42</v>
      </c>
      <c r="C33" s="23">
        <v>120587</v>
      </c>
      <c r="D33" s="22"/>
    </row>
    <row r="34" spans="1:4" s="12" customFormat="1" ht="11.25">
      <c r="A34" s="21" t="s">
        <v>23</v>
      </c>
      <c r="B34" s="22" t="s">
        <v>45</v>
      </c>
      <c r="C34" s="23">
        <v>0</v>
      </c>
      <c r="D34" s="22"/>
    </row>
    <row r="35" spans="1:4" s="12" customFormat="1" ht="11.25">
      <c r="A35" s="21" t="s">
        <v>24</v>
      </c>
      <c r="B35" s="22" t="s">
        <v>46</v>
      </c>
      <c r="C35" s="23">
        <v>66587</v>
      </c>
      <c r="D35" s="22"/>
    </row>
    <row r="36" spans="1:4" s="12" customFormat="1" ht="11.25">
      <c r="A36" s="21" t="s">
        <v>26</v>
      </c>
      <c r="B36" s="22" t="s">
        <v>43</v>
      </c>
      <c r="C36" s="35">
        <v>185665</v>
      </c>
      <c r="D36" s="22"/>
    </row>
    <row r="37" spans="1:4" s="12" customFormat="1" ht="11.25">
      <c r="A37" s="17" t="s">
        <v>71</v>
      </c>
      <c r="B37" s="22" t="s">
        <v>44</v>
      </c>
      <c r="C37" s="23">
        <v>148243</v>
      </c>
      <c r="D37" s="22"/>
    </row>
    <row r="38" spans="1:4" s="12" customFormat="1" ht="11.25">
      <c r="A38" s="17" t="s">
        <v>84</v>
      </c>
      <c r="B38" s="18" t="s">
        <v>86</v>
      </c>
      <c r="C38" s="19">
        <v>0</v>
      </c>
      <c r="D38" s="18"/>
    </row>
    <row r="39" spans="1:4" s="12" customFormat="1" ht="11.25">
      <c r="A39" s="21" t="s">
        <v>85</v>
      </c>
      <c r="B39" s="22" t="s">
        <v>72</v>
      </c>
      <c r="C39" s="23">
        <v>93773</v>
      </c>
      <c r="D39" s="22"/>
    </row>
    <row r="40" spans="1:4" s="12" customFormat="1" ht="11.25">
      <c r="A40" s="85" t="s">
        <v>146</v>
      </c>
      <c r="B40" s="86" t="s">
        <v>147</v>
      </c>
      <c r="C40" s="87">
        <v>0</v>
      </c>
      <c r="D40" s="88"/>
    </row>
    <row r="41" spans="1:4" s="20" customFormat="1" ht="10.5">
      <c r="A41" s="37" t="s">
        <v>9</v>
      </c>
      <c r="B41" s="38" t="s">
        <v>94</v>
      </c>
      <c r="C41" s="40"/>
      <c r="D41" s="40">
        <f>SUM(C42:C44)</f>
        <v>634180.35</v>
      </c>
    </row>
    <row r="42" spans="1:4" s="20" customFormat="1" ht="11.25">
      <c r="A42" s="13" t="s">
        <v>11</v>
      </c>
      <c r="B42" s="71" t="s">
        <v>148</v>
      </c>
      <c r="C42" s="73">
        <v>185852.21</v>
      </c>
      <c r="D42" s="14"/>
    </row>
    <row r="43" spans="1:4" s="20" customFormat="1" ht="11.25">
      <c r="A43" s="13" t="s">
        <v>12</v>
      </c>
      <c r="B43" s="71" t="s">
        <v>149</v>
      </c>
      <c r="C43" s="73">
        <v>220283.86</v>
      </c>
      <c r="D43" s="14"/>
    </row>
    <row r="44" spans="1:4" s="20" customFormat="1" ht="11.25">
      <c r="A44" s="13" t="s">
        <v>13</v>
      </c>
      <c r="B44" s="72" t="s">
        <v>150</v>
      </c>
      <c r="C44" s="74">
        <v>228044.28</v>
      </c>
      <c r="D44" s="14"/>
    </row>
    <row r="45" spans="1:5" s="20" customFormat="1" ht="10.5">
      <c r="A45" s="70" t="s">
        <v>10</v>
      </c>
      <c r="B45" s="76" t="s">
        <v>34</v>
      </c>
      <c r="C45" s="68"/>
      <c r="D45" s="68">
        <f>SUM(D41,D22,D19,D16,D10,D6)</f>
        <v>234165241.19</v>
      </c>
      <c r="E45" s="24"/>
    </row>
    <row r="46" spans="1:4" s="20" customFormat="1" ht="10.5">
      <c r="A46" s="70" t="s">
        <v>25</v>
      </c>
      <c r="B46" s="76" t="s">
        <v>35</v>
      </c>
      <c r="C46" s="68"/>
      <c r="D46" s="68">
        <v>0</v>
      </c>
    </row>
    <row r="47" spans="1:4" s="25" customFormat="1" ht="10.5">
      <c r="A47" s="67" t="s">
        <v>27</v>
      </c>
      <c r="B47" s="77" t="s">
        <v>36</v>
      </c>
      <c r="C47" s="78"/>
      <c r="D47" s="78">
        <f>D45-D46</f>
        <v>234165241.19</v>
      </c>
    </row>
    <row r="48" spans="1:4" s="12" customFormat="1" ht="11.25">
      <c r="A48" s="109" t="s">
        <v>151</v>
      </c>
      <c r="B48" s="110"/>
      <c r="C48" s="111"/>
      <c r="D48" s="40">
        <f>SUM(C49:C51)</f>
        <v>6543680</v>
      </c>
    </row>
    <row r="49" spans="1:4" s="12" customFormat="1" ht="10.5" customHeight="1">
      <c r="A49" s="46" t="s">
        <v>78</v>
      </c>
      <c r="B49" s="43" t="s">
        <v>152</v>
      </c>
      <c r="C49" s="44">
        <v>3269120</v>
      </c>
      <c r="D49" s="14"/>
    </row>
    <row r="50" spans="1:4" s="12" customFormat="1" ht="10.5" customHeight="1">
      <c r="A50" s="46" t="s">
        <v>78</v>
      </c>
      <c r="B50" s="43" t="s">
        <v>153</v>
      </c>
      <c r="C50" s="44">
        <v>2531510</v>
      </c>
      <c r="D50" s="14"/>
    </row>
    <row r="51" spans="1:4" s="12" customFormat="1" ht="10.5" customHeight="1">
      <c r="A51" s="79" t="s">
        <v>78</v>
      </c>
      <c r="B51" s="75" t="s">
        <v>154</v>
      </c>
      <c r="C51" s="45">
        <v>743050</v>
      </c>
      <c r="D51" s="62"/>
    </row>
    <row r="52" spans="1:4" s="12" customFormat="1" ht="10.5" customHeight="1">
      <c r="A52" s="81" t="s">
        <v>155</v>
      </c>
      <c r="B52" s="80"/>
      <c r="C52" s="82"/>
      <c r="D52" s="42">
        <v>1169960.61</v>
      </c>
    </row>
    <row r="53" spans="1:4" s="27" customFormat="1" ht="10.5">
      <c r="A53" s="101" t="s">
        <v>37</v>
      </c>
      <c r="B53" s="101"/>
      <c r="C53" s="83"/>
      <c r="D53" s="84">
        <f>D47-D48-D52</f>
        <v>226451600.57999998</v>
      </c>
    </row>
    <row r="54" spans="1:4" s="12" customFormat="1" ht="11.25">
      <c r="A54" s="26"/>
      <c r="B54" s="28"/>
      <c r="C54" s="28"/>
      <c r="D54" s="28"/>
    </row>
    <row r="55" spans="1:127" s="32" customFormat="1" ht="11.25">
      <c r="A55" s="102" t="s">
        <v>156</v>
      </c>
      <c r="B55" s="102"/>
      <c r="C55" s="40"/>
      <c r="D55" s="40">
        <f>SUM(C56:C57)</f>
        <v>87650589.05</v>
      </c>
      <c r="E55" s="29"/>
      <c r="F55" s="30"/>
      <c r="G55" s="30"/>
      <c r="H55" s="31"/>
      <c r="I55" s="29"/>
      <c r="J55" s="30"/>
      <c r="K55" s="30"/>
      <c r="L55" s="31"/>
      <c r="M55" s="29"/>
      <c r="N55" s="30"/>
      <c r="O55" s="30"/>
      <c r="P55" s="31"/>
      <c r="Q55" s="29"/>
      <c r="R55" s="30"/>
      <c r="S55" s="30"/>
      <c r="T55" s="31"/>
      <c r="U55" s="29"/>
      <c r="V55" s="30"/>
      <c r="W55" s="30"/>
      <c r="X55" s="31"/>
      <c r="Y55" s="29"/>
      <c r="Z55" s="30"/>
      <c r="AA55" s="30"/>
      <c r="AB55" s="31"/>
      <c r="AC55" s="29"/>
      <c r="AD55" s="30"/>
      <c r="AE55" s="30"/>
      <c r="AF55" s="31"/>
      <c r="AG55" s="29"/>
      <c r="AH55" s="30"/>
      <c r="AI55" s="30"/>
      <c r="AJ55" s="31"/>
      <c r="AK55" s="29"/>
      <c r="AL55" s="30"/>
      <c r="AM55" s="30"/>
      <c r="AN55" s="31"/>
      <c r="AO55" s="29"/>
      <c r="AP55" s="30"/>
      <c r="AQ55" s="30"/>
      <c r="AR55" s="31"/>
      <c r="AS55" s="29"/>
      <c r="AT55" s="30"/>
      <c r="AU55" s="30"/>
      <c r="AV55" s="31"/>
      <c r="AW55" s="29"/>
      <c r="AX55" s="30"/>
      <c r="AY55" s="30"/>
      <c r="AZ55" s="31"/>
      <c r="BA55" s="29"/>
      <c r="BB55" s="30"/>
      <c r="BC55" s="30"/>
      <c r="BD55" s="31"/>
      <c r="BE55" s="29"/>
      <c r="BF55" s="30"/>
      <c r="BG55" s="30"/>
      <c r="BH55" s="31"/>
      <c r="BI55" s="29"/>
      <c r="BJ55" s="30"/>
      <c r="BK55" s="30"/>
      <c r="BL55" s="31"/>
      <c r="BM55" s="29"/>
      <c r="BN55" s="30"/>
      <c r="BO55" s="30"/>
      <c r="BP55" s="31"/>
      <c r="BQ55" s="29"/>
      <c r="BR55" s="30"/>
      <c r="BS55" s="30"/>
      <c r="BT55" s="31"/>
      <c r="BU55" s="29"/>
      <c r="BV55" s="30"/>
      <c r="BW55" s="30"/>
      <c r="BX55" s="31"/>
      <c r="BY55" s="29"/>
      <c r="BZ55" s="30"/>
      <c r="CA55" s="30"/>
      <c r="CB55" s="31"/>
      <c r="CC55" s="29"/>
      <c r="CD55" s="30"/>
      <c r="CE55" s="30"/>
      <c r="CF55" s="31"/>
      <c r="CG55" s="29"/>
      <c r="CH55" s="30"/>
      <c r="CI55" s="30"/>
      <c r="CJ55" s="31"/>
      <c r="CK55" s="29"/>
      <c r="CL55" s="30"/>
      <c r="CM55" s="30"/>
      <c r="CN55" s="31"/>
      <c r="CO55" s="29"/>
      <c r="CP55" s="30"/>
      <c r="CQ55" s="30"/>
      <c r="CR55" s="31"/>
      <c r="CS55" s="29"/>
      <c r="CT55" s="30"/>
      <c r="CU55" s="30"/>
      <c r="CV55" s="31"/>
      <c r="CW55" s="29"/>
      <c r="CX55" s="30"/>
      <c r="CY55" s="30"/>
      <c r="CZ55" s="31"/>
      <c r="DA55" s="29"/>
      <c r="DB55" s="30"/>
      <c r="DC55" s="30"/>
      <c r="DD55" s="31"/>
      <c r="DE55" s="29"/>
      <c r="DF55" s="30"/>
      <c r="DG55" s="30"/>
      <c r="DH55" s="31"/>
      <c r="DI55" s="29"/>
      <c r="DJ55" s="30"/>
      <c r="DK55" s="30"/>
      <c r="DL55" s="31"/>
      <c r="DM55" s="29"/>
      <c r="DN55" s="30"/>
      <c r="DO55" s="30"/>
      <c r="DP55" s="31"/>
      <c r="DQ55" s="29"/>
      <c r="DR55" s="30"/>
      <c r="DS55" s="30"/>
      <c r="DT55" s="31"/>
      <c r="DU55" s="29"/>
      <c r="DV55" s="30"/>
      <c r="DW55" s="30"/>
    </row>
    <row r="56" spans="1:127" s="28" customFormat="1" ht="11.25">
      <c r="A56" s="103" t="s">
        <v>33</v>
      </c>
      <c r="B56" s="104"/>
      <c r="C56" s="33">
        <f>SUM(C14,C15)</f>
        <v>542993.03</v>
      </c>
      <c r="D56" s="33"/>
      <c r="E56" s="32"/>
      <c r="F56" s="34"/>
      <c r="G56" s="34"/>
      <c r="H56" s="26"/>
      <c r="I56" s="32"/>
      <c r="J56" s="34"/>
      <c r="K56" s="34"/>
      <c r="L56" s="26"/>
      <c r="M56" s="32"/>
      <c r="N56" s="34"/>
      <c r="O56" s="34"/>
      <c r="P56" s="26"/>
      <c r="Q56" s="32"/>
      <c r="R56" s="34"/>
      <c r="S56" s="34"/>
      <c r="T56" s="26"/>
      <c r="U56" s="32"/>
      <c r="V56" s="34"/>
      <c r="W56" s="34"/>
      <c r="X56" s="26"/>
      <c r="Y56" s="32"/>
      <c r="Z56" s="34"/>
      <c r="AA56" s="34"/>
      <c r="AB56" s="26"/>
      <c r="AC56" s="32"/>
      <c r="AD56" s="34"/>
      <c r="AE56" s="34"/>
      <c r="AF56" s="26"/>
      <c r="AG56" s="32"/>
      <c r="AH56" s="34"/>
      <c r="AI56" s="34"/>
      <c r="AJ56" s="26"/>
      <c r="AK56" s="32"/>
      <c r="AL56" s="34"/>
      <c r="AM56" s="34"/>
      <c r="AN56" s="26"/>
      <c r="AO56" s="32"/>
      <c r="AP56" s="34"/>
      <c r="AQ56" s="34"/>
      <c r="AR56" s="26"/>
      <c r="AS56" s="32"/>
      <c r="AT56" s="34"/>
      <c r="AU56" s="34"/>
      <c r="AV56" s="26"/>
      <c r="AW56" s="32"/>
      <c r="AX56" s="34"/>
      <c r="AY56" s="34"/>
      <c r="AZ56" s="26"/>
      <c r="BA56" s="32"/>
      <c r="BB56" s="34"/>
      <c r="BC56" s="34"/>
      <c r="BD56" s="26"/>
      <c r="BE56" s="32"/>
      <c r="BF56" s="34"/>
      <c r="BG56" s="34"/>
      <c r="BH56" s="26"/>
      <c r="BI56" s="32"/>
      <c r="BJ56" s="34"/>
      <c r="BK56" s="34"/>
      <c r="BL56" s="26"/>
      <c r="BM56" s="32"/>
      <c r="BN56" s="34"/>
      <c r="BO56" s="34"/>
      <c r="BP56" s="26"/>
      <c r="BQ56" s="32"/>
      <c r="BR56" s="34"/>
      <c r="BS56" s="34"/>
      <c r="BT56" s="26"/>
      <c r="BU56" s="32"/>
      <c r="BV56" s="34"/>
      <c r="BW56" s="34"/>
      <c r="BX56" s="26"/>
      <c r="BY56" s="32"/>
      <c r="BZ56" s="34"/>
      <c r="CA56" s="34"/>
      <c r="CB56" s="26"/>
      <c r="CC56" s="32"/>
      <c r="CD56" s="34"/>
      <c r="CE56" s="34"/>
      <c r="CF56" s="26"/>
      <c r="CG56" s="32"/>
      <c r="CH56" s="34"/>
      <c r="CI56" s="34"/>
      <c r="CJ56" s="26"/>
      <c r="CK56" s="32"/>
      <c r="CL56" s="34"/>
      <c r="CM56" s="34"/>
      <c r="CN56" s="26"/>
      <c r="CO56" s="32"/>
      <c r="CP56" s="34"/>
      <c r="CQ56" s="34"/>
      <c r="CR56" s="26"/>
      <c r="CS56" s="32"/>
      <c r="CT56" s="34"/>
      <c r="CU56" s="34"/>
      <c r="CV56" s="26"/>
      <c r="CW56" s="32"/>
      <c r="CX56" s="34"/>
      <c r="CY56" s="34"/>
      <c r="CZ56" s="26"/>
      <c r="DA56" s="32"/>
      <c r="DB56" s="34"/>
      <c r="DC56" s="34"/>
      <c r="DD56" s="26"/>
      <c r="DE56" s="32"/>
      <c r="DF56" s="34"/>
      <c r="DG56" s="34"/>
      <c r="DH56" s="26"/>
      <c r="DI56" s="32"/>
      <c r="DJ56" s="34"/>
      <c r="DK56" s="34"/>
      <c r="DL56" s="26"/>
      <c r="DM56" s="32"/>
      <c r="DN56" s="34"/>
      <c r="DO56" s="34"/>
      <c r="DP56" s="26"/>
      <c r="DQ56" s="32"/>
      <c r="DR56" s="34"/>
      <c r="DS56" s="34"/>
      <c r="DT56" s="26"/>
      <c r="DU56" s="32"/>
      <c r="DV56" s="34"/>
      <c r="DW56" s="34"/>
    </row>
    <row r="57" spans="1:127" s="28" customFormat="1" ht="11.25">
      <c r="A57" s="105" t="s">
        <v>90</v>
      </c>
      <c r="B57" s="106"/>
      <c r="C57" s="35">
        <f>SUM(C11:C12)</f>
        <v>87107596.02</v>
      </c>
      <c r="D57" s="35"/>
      <c r="E57" s="32"/>
      <c r="F57" s="34"/>
      <c r="G57" s="34"/>
      <c r="H57" s="26"/>
      <c r="I57" s="32"/>
      <c r="J57" s="34"/>
      <c r="K57" s="34"/>
      <c r="L57" s="26"/>
      <c r="M57" s="32"/>
      <c r="N57" s="34"/>
      <c r="O57" s="34"/>
      <c r="P57" s="26"/>
      <c r="Q57" s="32"/>
      <c r="R57" s="34"/>
      <c r="S57" s="34"/>
      <c r="T57" s="26"/>
      <c r="U57" s="32"/>
      <c r="V57" s="34"/>
      <c r="W57" s="34"/>
      <c r="X57" s="26"/>
      <c r="Y57" s="32"/>
      <c r="Z57" s="34"/>
      <c r="AA57" s="34"/>
      <c r="AB57" s="26"/>
      <c r="AC57" s="32"/>
      <c r="AD57" s="34"/>
      <c r="AE57" s="34"/>
      <c r="AF57" s="26"/>
      <c r="AG57" s="32"/>
      <c r="AH57" s="34"/>
      <c r="AI57" s="34"/>
      <c r="AJ57" s="26"/>
      <c r="AK57" s="32"/>
      <c r="AL57" s="34"/>
      <c r="AM57" s="34"/>
      <c r="AN57" s="26"/>
      <c r="AO57" s="32"/>
      <c r="AP57" s="34"/>
      <c r="AQ57" s="34"/>
      <c r="AR57" s="26"/>
      <c r="AS57" s="32"/>
      <c r="AT57" s="34"/>
      <c r="AU57" s="34"/>
      <c r="AV57" s="26"/>
      <c r="AW57" s="32"/>
      <c r="AX57" s="34"/>
      <c r="AY57" s="34"/>
      <c r="AZ57" s="26"/>
      <c r="BA57" s="32"/>
      <c r="BB57" s="34"/>
      <c r="BC57" s="34"/>
      <c r="BD57" s="26"/>
      <c r="BE57" s="32"/>
      <c r="BF57" s="34"/>
      <c r="BG57" s="34"/>
      <c r="BH57" s="26"/>
      <c r="BI57" s="32"/>
      <c r="BJ57" s="34"/>
      <c r="BK57" s="34"/>
      <c r="BL57" s="26"/>
      <c r="BM57" s="32"/>
      <c r="BN57" s="34"/>
      <c r="BO57" s="34"/>
      <c r="BP57" s="26"/>
      <c r="BQ57" s="32"/>
      <c r="BR57" s="34"/>
      <c r="BS57" s="34"/>
      <c r="BT57" s="26"/>
      <c r="BU57" s="32"/>
      <c r="BV57" s="34"/>
      <c r="BW57" s="34"/>
      <c r="BX57" s="26"/>
      <c r="BY57" s="32"/>
      <c r="BZ57" s="34"/>
      <c r="CA57" s="34"/>
      <c r="CB57" s="26"/>
      <c r="CC57" s="32"/>
      <c r="CD57" s="34"/>
      <c r="CE57" s="34"/>
      <c r="CF57" s="26"/>
      <c r="CG57" s="32"/>
      <c r="CH57" s="34"/>
      <c r="CI57" s="34"/>
      <c r="CJ57" s="26"/>
      <c r="CK57" s="32"/>
      <c r="CL57" s="34"/>
      <c r="CM57" s="34"/>
      <c r="CN57" s="26"/>
      <c r="CO57" s="32"/>
      <c r="CP57" s="34"/>
      <c r="CQ57" s="34"/>
      <c r="CR57" s="26"/>
      <c r="CS57" s="32"/>
      <c r="CT57" s="34"/>
      <c r="CU57" s="34"/>
      <c r="CV57" s="26"/>
      <c r="CW57" s="32"/>
      <c r="CX57" s="34"/>
      <c r="CY57" s="34"/>
      <c r="CZ57" s="26"/>
      <c r="DA57" s="32"/>
      <c r="DB57" s="34"/>
      <c r="DC57" s="34"/>
      <c r="DD57" s="26"/>
      <c r="DE57" s="32"/>
      <c r="DF57" s="34"/>
      <c r="DG57" s="34"/>
      <c r="DH57" s="26"/>
      <c r="DI57" s="32"/>
      <c r="DJ57" s="34"/>
      <c r="DK57" s="34"/>
      <c r="DL57" s="26"/>
      <c r="DM57" s="32"/>
      <c r="DN57" s="34"/>
      <c r="DO57" s="34"/>
      <c r="DP57" s="26"/>
      <c r="DQ57" s="32"/>
      <c r="DR57" s="34"/>
      <c r="DS57" s="34"/>
      <c r="DT57" s="26"/>
      <c r="DU57" s="32"/>
      <c r="DV57" s="34"/>
      <c r="DW57" s="34"/>
    </row>
    <row r="58" ht="10.5">
      <c r="A58" s="2"/>
    </row>
    <row r="59" ht="10.5">
      <c r="A59" s="2"/>
    </row>
    <row r="60" ht="10.5">
      <c r="A60" s="2"/>
    </row>
    <row r="61" ht="10.5">
      <c r="A61" s="2"/>
    </row>
    <row r="62" ht="10.5">
      <c r="A62" s="2"/>
    </row>
    <row r="63" ht="10.5">
      <c r="A63" s="2"/>
    </row>
    <row r="64" ht="10.5">
      <c r="A64" s="2"/>
    </row>
    <row r="65" ht="10.5">
      <c r="A65" s="2"/>
    </row>
    <row r="66" ht="10.5">
      <c r="A66" s="2"/>
    </row>
    <row r="67" ht="10.5">
      <c r="A67" s="2"/>
    </row>
    <row r="68" ht="10.5">
      <c r="A68" s="2"/>
    </row>
    <row r="69" ht="10.5">
      <c r="A69" s="2"/>
    </row>
    <row r="70" ht="10.5">
      <c r="A70" s="2"/>
    </row>
    <row r="71" ht="10.5">
      <c r="A71" s="2"/>
    </row>
    <row r="72" ht="10.5">
      <c r="A72" s="2"/>
    </row>
    <row r="73" ht="10.5">
      <c r="A73" s="2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A78" s="2"/>
    </row>
    <row r="79" ht="10.5">
      <c r="A79" s="2"/>
    </row>
    <row r="80" ht="10.5">
      <c r="A80" s="2"/>
    </row>
    <row r="81" ht="10.5">
      <c r="A81" s="2"/>
    </row>
    <row r="82" ht="10.5">
      <c r="A82" s="2"/>
    </row>
    <row r="83" ht="10.5">
      <c r="A83" s="2"/>
    </row>
    <row r="84" ht="10.5">
      <c r="A84" s="2"/>
    </row>
    <row r="85" ht="10.5">
      <c r="A85" s="2"/>
    </row>
    <row r="86" ht="10.5">
      <c r="A86" s="2"/>
    </row>
    <row r="87" ht="10.5">
      <c r="A87" s="2"/>
    </row>
    <row r="88" ht="10.5">
      <c r="A88" s="2"/>
    </row>
    <row r="89" ht="10.5">
      <c r="A89" s="2"/>
    </row>
    <row r="90" ht="10.5">
      <c r="A90" s="2"/>
    </row>
    <row r="91" ht="10.5">
      <c r="A91" s="2"/>
    </row>
    <row r="92" ht="10.5">
      <c r="A92" s="2"/>
    </row>
    <row r="93" ht="10.5">
      <c r="A93" s="2"/>
    </row>
    <row r="94" ht="10.5">
      <c r="A94" s="2"/>
    </row>
    <row r="95" ht="10.5">
      <c r="A95" s="2"/>
    </row>
    <row r="96" ht="10.5">
      <c r="A96" s="2"/>
    </row>
    <row r="97" ht="10.5">
      <c r="A97" s="2"/>
    </row>
    <row r="98" ht="10.5">
      <c r="A98" s="2"/>
    </row>
    <row r="99" ht="10.5">
      <c r="A99" s="2"/>
    </row>
    <row r="100" ht="10.5">
      <c r="A100" s="2"/>
    </row>
    <row r="101" ht="10.5">
      <c r="A101" s="2"/>
    </row>
    <row r="102" ht="10.5">
      <c r="A102" s="2"/>
    </row>
    <row r="103" ht="10.5">
      <c r="A103" s="2"/>
    </row>
    <row r="104" ht="10.5">
      <c r="A104" s="2"/>
    </row>
    <row r="105" ht="10.5">
      <c r="A105" s="2"/>
    </row>
    <row r="106" ht="10.5">
      <c r="A106" s="2"/>
    </row>
    <row r="107" ht="10.5">
      <c r="A107" s="2"/>
    </row>
    <row r="108" ht="10.5">
      <c r="A108" s="2"/>
    </row>
    <row r="109" ht="10.5">
      <c r="A109" s="2"/>
    </row>
    <row r="110" ht="10.5">
      <c r="A110" s="2"/>
    </row>
    <row r="111" ht="10.5">
      <c r="A111" s="2"/>
    </row>
    <row r="112" ht="10.5">
      <c r="A112" s="2"/>
    </row>
    <row r="113" ht="10.5">
      <c r="A113" s="2"/>
    </row>
    <row r="114" ht="10.5">
      <c r="A114" s="2"/>
    </row>
    <row r="115" ht="10.5">
      <c r="A115" s="2"/>
    </row>
    <row r="116" ht="10.5">
      <c r="A116" s="2"/>
    </row>
    <row r="117" ht="10.5">
      <c r="A117" s="2"/>
    </row>
    <row r="118" ht="10.5">
      <c r="A118" s="2"/>
    </row>
    <row r="119" ht="10.5">
      <c r="A119" s="2"/>
    </row>
    <row r="120" ht="10.5">
      <c r="A120" s="2"/>
    </row>
    <row r="121" ht="10.5">
      <c r="A121" s="2"/>
    </row>
    <row r="122" ht="10.5">
      <c r="A122" s="2"/>
    </row>
    <row r="123" ht="10.5">
      <c r="A123" s="2"/>
    </row>
    <row r="124" ht="10.5">
      <c r="A124" s="2"/>
    </row>
    <row r="125" ht="10.5">
      <c r="A125" s="2"/>
    </row>
    <row r="126" ht="10.5">
      <c r="A126" s="2"/>
    </row>
    <row r="127" ht="10.5">
      <c r="A127" s="2"/>
    </row>
    <row r="128" ht="10.5">
      <c r="A128" s="2"/>
    </row>
    <row r="129" ht="10.5">
      <c r="A129" s="2"/>
    </row>
    <row r="130" ht="10.5">
      <c r="A130" s="2"/>
    </row>
    <row r="131" ht="10.5">
      <c r="A131" s="2"/>
    </row>
    <row r="132" ht="10.5">
      <c r="A132" s="2"/>
    </row>
    <row r="133" ht="10.5">
      <c r="A133" s="2"/>
    </row>
    <row r="134" ht="10.5">
      <c r="A134" s="2"/>
    </row>
    <row r="135" ht="10.5">
      <c r="A135" s="2"/>
    </row>
    <row r="136" ht="10.5">
      <c r="A136" s="2"/>
    </row>
    <row r="137" ht="10.5">
      <c r="A137" s="2"/>
    </row>
    <row r="138" ht="10.5">
      <c r="A138" s="2"/>
    </row>
    <row r="139" ht="10.5">
      <c r="A139" s="2"/>
    </row>
    <row r="140" ht="10.5">
      <c r="A140" s="2"/>
    </row>
    <row r="141" ht="10.5">
      <c r="A141" s="2"/>
    </row>
    <row r="142" ht="10.5">
      <c r="A142" s="2"/>
    </row>
    <row r="143" ht="10.5">
      <c r="A143" s="2"/>
    </row>
    <row r="144" ht="10.5">
      <c r="A144" s="2"/>
    </row>
    <row r="145" ht="10.5">
      <c r="A145" s="2"/>
    </row>
    <row r="146" ht="10.5">
      <c r="A146" s="2"/>
    </row>
    <row r="147" ht="10.5">
      <c r="A147" s="2"/>
    </row>
    <row r="148" ht="10.5">
      <c r="A148" s="2"/>
    </row>
    <row r="149" ht="10.5">
      <c r="A149" s="2"/>
    </row>
    <row r="150" ht="10.5">
      <c r="A150" s="2"/>
    </row>
    <row r="151" ht="10.5">
      <c r="A151" s="2"/>
    </row>
    <row r="152" ht="10.5">
      <c r="A152" s="2"/>
    </row>
    <row r="153" ht="10.5">
      <c r="A153" s="2"/>
    </row>
    <row r="154" ht="10.5">
      <c r="A154" s="2"/>
    </row>
    <row r="155" ht="10.5">
      <c r="A155" s="2"/>
    </row>
    <row r="156" ht="10.5">
      <c r="A156" s="2"/>
    </row>
    <row r="157" ht="10.5">
      <c r="A157" s="2"/>
    </row>
    <row r="158" ht="10.5">
      <c r="A158" s="2"/>
    </row>
    <row r="159" ht="10.5">
      <c r="A159" s="2"/>
    </row>
    <row r="160" ht="10.5">
      <c r="A160" s="2"/>
    </row>
    <row r="161" ht="10.5">
      <c r="A161" s="2"/>
    </row>
    <row r="162" ht="10.5">
      <c r="A162" s="2"/>
    </row>
    <row r="163" ht="10.5">
      <c r="A163" s="2"/>
    </row>
    <row r="164" ht="10.5">
      <c r="A164" s="2"/>
    </row>
    <row r="165" ht="10.5">
      <c r="A165" s="2"/>
    </row>
    <row r="166" ht="10.5">
      <c r="A166" s="2"/>
    </row>
    <row r="167" ht="10.5">
      <c r="A167" s="2"/>
    </row>
    <row r="168" ht="10.5">
      <c r="A168" s="2"/>
    </row>
    <row r="169" ht="10.5">
      <c r="A169" s="2"/>
    </row>
    <row r="170" ht="10.5">
      <c r="A170" s="2"/>
    </row>
    <row r="171" ht="10.5">
      <c r="A171" s="2"/>
    </row>
    <row r="172" ht="10.5">
      <c r="A172" s="2"/>
    </row>
    <row r="173" ht="10.5">
      <c r="A173" s="2"/>
    </row>
    <row r="174" ht="10.5">
      <c r="A174" s="2"/>
    </row>
    <row r="175" ht="10.5">
      <c r="A175" s="2"/>
    </row>
    <row r="176" ht="10.5">
      <c r="A176" s="2"/>
    </row>
    <row r="177" ht="10.5">
      <c r="A177" s="2"/>
    </row>
    <row r="178" ht="10.5">
      <c r="A178" s="2"/>
    </row>
    <row r="179" ht="10.5">
      <c r="A179" s="2"/>
    </row>
    <row r="180" ht="10.5">
      <c r="A180" s="2"/>
    </row>
    <row r="181" ht="10.5">
      <c r="A181" s="2"/>
    </row>
    <row r="182" ht="10.5">
      <c r="A182" s="2"/>
    </row>
    <row r="183" ht="10.5">
      <c r="A183" s="2"/>
    </row>
    <row r="184" ht="10.5">
      <c r="A184" s="2"/>
    </row>
    <row r="185" ht="10.5">
      <c r="A185" s="2"/>
    </row>
    <row r="186" ht="10.5">
      <c r="A186" s="2"/>
    </row>
    <row r="187" ht="10.5">
      <c r="A187" s="2"/>
    </row>
    <row r="188" ht="10.5">
      <c r="A188" s="2"/>
    </row>
    <row r="189" ht="10.5">
      <c r="A189" s="2"/>
    </row>
    <row r="190" ht="10.5">
      <c r="A190" s="2"/>
    </row>
    <row r="191" ht="10.5">
      <c r="A191" s="2"/>
    </row>
    <row r="192" ht="10.5">
      <c r="A192" s="2"/>
    </row>
    <row r="193" ht="10.5">
      <c r="A193" s="2"/>
    </row>
    <row r="194" ht="10.5">
      <c r="A194" s="2"/>
    </row>
    <row r="195" ht="10.5">
      <c r="A195" s="2"/>
    </row>
    <row r="196" ht="10.5">
      <c r="A196" s="2"/>
    </row>
    <row r="197" ht="10.5">
      <c r="A197" s="2"/>
    </row>
    <row r="198" ht="10.5">
      <c r="A198" s="2"/>
    </row>
    <row r="199" ht="10.5">
      <c r="A199" s="2"/>
    </row>
    <row r="200" ht="10.5">
      <c r="A200" s="2"/>
    </row>
    <row r="201" ht="10.5">
      <c r="A201" s="2"/>
    </row>
    <row r="202" ht="10.5">
      <c r="A202" s="2"/>
    </row>
    <row r="203" ht="10.5">
      <c r="A203" s="2"/>
    </row>
    <row r="204" ht="10.5">
      <c r="A204" s="2"/>
    </row>
    <row r="205" ht="10.5">
      <c r="A205" s="2"/>
    </row>
    <row r="206" ht="10.5">
      <c r="A206" s="2"/>
    </row>
    <row r="207" ht="10.5">
      <c r="A207" s="2"/>
    </row>
    <row r="208" ht="10.5">
      <c r="A208" s="2"/>
    </row>
    <row r="209" ht="10.5">
      <c r="A209" s="2"/>
    </row>
    <row r="210" ht="10.5">
      <c r="A210" s="2"/>
    </row>
    <row r="211" ht="10.5">
      <c r="A211" s="2"/>
    </row>
    <row r="212" ht="10.5">
      <c r="A212" s="2"/>
    </row>
    <row r="213" ht="10.5">
      <c r="A213" s="2"/>
    </row>
    <row r="214" ht="10.5">
      <c r="A214" s="2"/>
    </row>
    <row r="215" ht="10.5">
      <c r="A215" s="2"/>
    </row>
    <row r="216" ht="10.5">
      <c r="A216" s="2"/>
    </row>
    <row r="217" ht="10.5">
      <c r="A217" s="2"/>
    </row>
    <row r="218" ht="10.5">
      <c r="A218" s="2"/>
    </row>
    <row r="219" ht="10.5">
      <c r="A219" s="2"/>
    </row>
    <row r="220" ht="10.5">
      <c r="A220" s="2"/>
    </row>
    <row r="221" ht="10.5">
      <c r="A221" s="2"/>
    </row>
    <row r="222" ht="10.5">
      <c r="A222" s="2"/>
    </row>
    <row r="223" ht="10.5">
      <c r="A223" s="2"/>
    </row>
    <row r="224" ht="10.5">
      <c r="A224" s="2"/>
    </row>
    <row r="225" ht="10.5">
      <c r="A225" s="2"/>
    </row>
    <row r="226" ht="10.5">
      <c r="A226" s="2"/>
    </row>
    <row r="227" ht="10.5">
      <c r="A227" s="2"/>
    </row>
    <row r="228" ht="10.5">
      <c r="A228" s="2"/>
    </row>
    <row r="229" ht="10.5">
      <c r="A229" s="2"/>
    </row>
    <row r="230" ht="10.5">
      <c r="A230" s="2"/>
    </row>
    <row r="231" ht="10.5">
      <c r="A231" s="2"/>
    </row>
    <row r="232" ht="10.5">
      <c r="A232" s="2"/>
    </row>
    <row r="233" ht="10.5">
      <c r="A233" s="2"/>
    </row>
    <row r="234" ht="10.5">
      <c r="A234" s="2"/>
    </row>
    <row r="235" ht="10.5">
      <c r="A235" s="2"/>
    </row>
    <row r="236" ht="10.5">
      <c r="A236" s="2"/>
    </row>
    <row r="237" ht="10.5">
      <c r="A237" s="2"/>
    </row>
    <row r="238" ht="10.5">
      <c r="A238" s="2"/>
    </row>
    <row r="239" ht="10.5">
      <c r="A239" s="2"/>
    </row>
    <row r="240" ht="10.5">
      <c r="A240" s="2"/>
    </row>
    <row r="241" ht="10.5">
      <c r="A241" s="2"/>
    </row>
    <row r="242" ht="10.5">
      <c r="A242" s="2"/>
    </row>
    <row r="243" ht="10.5">
      <c r="A243" s="2"/>
    </row>
    <row r="244" ht="10.5">
      <c r="A244" s="2"/>
    </row>
    <row r="245" ht="10.5">
      <c r="A245" s="2"/>
    </row>
    <row r="246" ht="10.5">
      <c r="A246" s="2"/>
    </row>
    <row r="247" ht="10.5">
      <c r="A247" s="2"/>
    </row>
    <row r="248" ht="10.5">
      <c r="A248" s="2"/>
    </row>
    <row r="249" ht="10.5">
      <c r="A249" s="2"/>
    </row>
    <row r="250" ht="10.5">
      <c r="A250" s="2"/>
    </row>
    <row r="251" ht="10.5">
      <c r="A251" s="2"/>
    </row>
    <row r="252" ht="10.5">
      <c r="A252" s="2"/>
    </row>
    <row r="253" ht="10.5">
      <c r="A253" s="2"/>
    </row>
    <row r="254" ht="10.5">
      <c r="A254" s="2"/>
    </row>
    <row r="255" ht="10.5">
      <c r="A255" s="2"/>
    </row>
    <row r="256" ht="10.5">
      <c r="A256" s="2"/>
    </row>
    <row r="257" ht="10.5">
      <c r="A257" s="2"/>
    </row>
    <row r="258" ht="10.5">
      <c r="A258" s="2"/>
    </row>
    <row r="259" ht="10.5">
      <c r="A259" s="2"/>
    </row>
    <row r="260" ht="10.5">
      <c r="A260" s="2"/>
    </row>
    <row r="261" ht="10.5">
      <c r="A261" s="2"/>
    </row>
    <row r="262" ht="10.5">
      <c r="A262" s="2"/>
    </row>
    <row r="263" ht="10.5">
      <c r="A263" s="2"/>
    </row>
    <row r="264" ht="10.5">
      <c r="A264" s="2"/>
    </row>
    <row r="265" ht="10.5">
      <c r="A265" s="2"/>
    </row>
    <row r="266" ht="10.5">
      <c r="A266" s="2"/>
    </row>
    <row r="267" ht="10.5">
      <c r="A267" s="2"/>
    </row>
    <row r="268" ht="10.5">
      <c r="A268" s="2"/>
    </row>
    <row r="269" ht="10.5">
      <c r="A269" s="2"/>
    </row>
    <row r="270" ht="10.5">
      <c r="A270" s="2"/>
    </row>
    <row r="271" ht="10.5">
      <c r="A271" s="2"/>
    </row>
    <row r="272" ht="10.5">
      <c r="A272" s="2"/>
    </row>
    <row r="273" ht="10.5">
      <c r="A273" s="2"/>
    </row>
    <row r="274" ht="10.5">
      <c r="A274" s="2"/>
    </row>
    <row r="275" ht="10.5">
      <c r="A275" s="2"/>
    </row>
    <row r="276" ht="10.5">
      <c r="A276" s="2"/>
    </row>
    <row r="277" ht="10.5">
      <c r="A277" s="2"/>
    </row>
    <row r="278" ht="10.5">
      <c r="A278" s="2"/>
    </row>
    <row r="279" ht="10.5">
      <c r="A279" s="2"/>
    </row>
    <row r="280" ht="10.5">
      <c r="A280" s="2"/>
    </row>
    <row r="281" ht="10.5">
      <c r="A281" s="2"/>
    </row>
    <row r="282" ht="10.5">
      <c r="A282" s="2"/>
    </row>
    <row r="283" ht="10.5">
      <c r="A283" s="2"/>
    </row>
    <row r="284" ht="10.5">
      <c r="A284" s="2"/>
    </row>
    <row r="285" ht="10.5">
      <c r="A285" s="2"/>
    </row>
    <row r="286" ht="10.5">
      <c r="A286" s="2"/>
    </row>
    <row r="287" ht="10.5">
      <c r="A287" s="2"/>
    </row>
    <row r="288" ht="10.5">
      <c r="A288" s="2"/>
    </row>
    <row r="289" ht="10.5">
      <c r="A289" s="2"/>
    </row>
    <row r="290" ht="10.5">
      <c r="A290" s="2"/>
    </row>
    <row r="291" ht="10.5">
      <c r="A291" s="2"/>
    </row>
    <row r="292" ht="10.5">
      <c r="A292" s="2"/>
    </row>
    <row r="293" ht="10.5">
      <c r="A293" s="2"/>
    </row>
    <row r="294" ht="10.5">
      <c r="A294" s="2"/>
    </row>
    <row r="295" ht="10.5">
      <c r="A295" s="2"/>
    </row>
    <row r="296" ht="10.5">
      <c r="A296" s="2"/>
    </row>
    <row r="297" ht="10.5">
      <c r="A297" s="2"/>
    </row>
    <row r="298" ht="10.5">
      <c r="A298" s="2"/>
    </row>
    <row r="299" ht="10.5">
      <c r="A299" s="2"/>
    </row>
    <row r="300" ht="10.5">
      <c r="A300" s="2"/>
    </row>
    <row r="301" ht="10.5">
      <c r="A301" s="2"/>
    </row>
    <row r="302" ht="10.5">
      <c r="A302" s="2"/>
    </row>
    <row r="303" ht="10.5">
      <c r="A303" s="2"/>
    </row>
    <row r="304" ht="10.5">
      <c r="A304" s="2"/>
    </row>
    <row r="305" ht="10.5">
      <c r="A305" s="2"/>
    </row>
    <row r="306" ht="10.5">
      <c r="A306" s="2"/>
    </row>
    <row r="307" ht="10.5">
      <c r="A307" s="2"/>
    </row>
    <row r="308" ht="10.5">
      <c r="A308" s="2"/>
    </row>
    <row r="309" ht="10.5">
      <c r="A309" s="2"/>
    </row>
    <row r="310" ht="10.5">
      <c r="A310" s="2"/>
    </row>
    <row r="311" ht="10.5">
      <c r="A311" s="2"/>
    </row>
    <row r="312" ht="10.5">
      <c r="A312" s="2"/>
    </row>
    <row r="313" ht="10.5">
      <c r="A313" s="2"/>
    </row>
    <row r="314" ht="10.5">
      <c r="A314" s="2"/>
    </row>
    <row r="315" ht="10.5">
      <c r="A315" s="2"/>
    </row>
    <row r="316" ht="10.5">
      <c r="A316" s="2"/>
    </row>
    <row r="317" ht="10.5">
      <c r="A317" s="2"/>
    </row>
    <row r="318" ht="10.5">
      <c r="A318" s="2"/>
    </row>
    <row r="319" ht="10.5">
      <c r="A319" s="2"/>
    </row>
    <row r="320" ht="10.5">
      <c r="A320" s="2"/>
    </row>
    <row r="321" ht="10.5">
      <c r="A321" s="2"/>
    </row>
    <row r="322" ht="10.5">
      <c r="A322" s="2"/>
    </row>
    <row r="323" ht="10.5">
      <c r="A323" s="2"/>
    </row>
    <row r="324" ht="10.5">
      <c r="A324" s="2"/>
    </row>
    <row r="325" ht="10.5">
      <c r="A325" s="2"/>
    </row>
    <row r="326" ht="10.5">
      <c r="A326" s="2"/>
    </row>
    <row r="327" ht="10.5">
      <c r="A327" s="2"/>
    </row>
    <row r="328" ht="10.5">
      <c r="A328" s="2"/>
    </row>
    <row r="329" ht="10.5">
      <c r="A329" s="2"/>
    </row>
    <row r="330" ht="10.5">
      <c r="A330" s="2"/>
    </row>
    <row r="331" ht="10.5">
      <c r="A331" s="2"/>
    </row>
    <row r="332" ht="10.5">
      <c r="A332" s="2"/>
    </row>
    <row r="333" ht="10.5">
      <c r="A333" s="2"/>
    </row>
    <row r="334" ht="10.5">
      <c r="A334" s="2"/>
    </row>
    <row r="335" ht="10.5">
      <c r="A335" s="2"/>
    </row>
    <row r="336" ht="10.5">
      <c r="A336" s="2"/>
    </row>
    <row r="337" ht="10.5">
      <c r="A337" s="2"/>
    </row>
    <row r="338" ht="10.5">
      <c r="A338" s="2"/>
    </row>
    <row r="339" ht="10.5">
      <c r="A339" s="2"/>
    </row>
    <row r="340" ht="10.5">
      <c r="A340" s="2"/>
    </row>
    <row r="341" ht="10.5">
      <c r="A341" s="2"/>
    </row>
    <row r="342" ht="10.5">
      <c r="A342" s="2"/>
    </row>
    <row r="343" ht="10.5">
      <c r="A343" s="2"/>
    </row>
    <row r="344" ht="10.5">
      <c r="A344" s="2"/>
    </row>
    <row r="345" ht="10.5">
      <c r="A345" s="2"/>
    </row>
    <row r="346" ht="10.5">
      <c r="A346" s="2"/>
    </row>
    <row r="347" ht="10.5">
      <c r="A347" s="2"/>
    </row>
    <row r="348" ht="10.5">
      <c r="A348" s="2"/>
    </row>
    <row r="349" ht="10.5">
      <c r="A349" s="2"/>
    </row>
    <row r="350" ht="10.5">
      <c r="A350" s="2"/>
    </row>
    <row r="351" ht="10.5">
      <c r="A351" s="2"/>
    </row>
    <row r="352" ht="10.5">
      <c r="A352" s="2"/>
    </row>
    <row r="353" ht="10.5">
      <c r="A353" s="2"/>
    </row>
    <row r="354" ht="10.5">
      <c r="A354" s="2"/>
    </row>
    <row r="355" ht="10.5">
      <c r="A355" s="2"/>
    </row>
    <row r="356" ht="10.5">
      <c r="A356" s="2"/>
    </row>
    <row r="357" ht="10.5">
      <c r="A357" s="2"/>
    </row>
    <row r="358" ht="10.5">
      <c r="A358" s="2"/>
    </row>
    <row r="359" ht="10.5">
      <c r="A359" s="2"/>
    </row>
    <row r="360" ht="10.5">
      <c r="A360" s="2"/>
    </row>
    <row r="361" ht="10.5">
      <c r="A361" s="2"/>
    </row>
    <row r="362" ht="10.5">
      <c r="A362" s="2"/>
    </row>
    <row r="363" ht="10.5">
      <c r="A363" s="2"/>
    </row>
    <row r="364" ht="10.5">
      <c r="A364" s="2"/>
    </row>
    <row r="365" ht="10.5">
      <c r="A365" s="2"/>
    </row>
    <row r="366" ht="10.5">
      <c r="A366" s="2"/>
    </row>
    <row r="367" ht="10.5">
      <c r="A367" s="2"/>
    </row>
    <row r="368" ht="10.5">
      <c r="A368" s="2"/>
    </row>
    <row r="369" ht="10.5">
      <c r="A369" s="2"/>
    </row>
    <row r="370" ht="10.5">
      <c r="A370" s="2"/>
    </row>
    <row r="371" ht="10.5">
      <c r="A371" s="2"/>
    </row>
    <row r="372" ht="10.5">
      <c r="A372" s="2"/>
    </row>
    <row r="373" ht="10.5">
      <c r="A373" s="2"/>
    </row>
    <row r="374" ht="10.5">
      <c r="A374" s="2"/>
    </row>
    <row r="375" ht="10.5">
      <c r="A375" s="2"/>
    </row>
    <row r="376" ht="10.5">
      <c r="A376" s="2"/>
    </row>
    <row r="377" ht="10.5">
      <c r="A377" s="2"/>
    </row>
    <row r="378" ht="10.5">
      <c r="A378" s="2"/>
    </row>
    <row r="379" ht="10.5">
      <c r="A379" s="2"/>
    </row>
    <row r="380" ht="10.5">
      <c r="A380" s="2"/>
    </row>
    <row r="381" ht="10.5">
      <c r="A381" s="2"/>
    </row>
    <row r="382" ht="10.5">
      <c r="A382" s="2"/>
    </row>
    <row r="383" ht="10.5">
      <c r="A383" s="2"/>
    </row>
    <row r="384" ht="10.5">
      <c r="A384" s="2"/>
    </row>
    <row r="385" ht="10.5">
      <c r="A385" s="2"/>
    </row>
    <row r="386" ht="10.5">
      <c r="A386" s="2"/>
    </row>
    <row r="387" ht="10.5">
      <c r="A387" s="2"/>
    </row>
    <row r="388" ht="10.5">
      <c r="A388" s="2"/>
    </row>
    <row r="389" ht="10.5">
      <c r="A389" s="2"/>
    </row>
    <row r="390" ht="10.5">
      <c r="A390" s="2"/>
    </row>
    <row r="391" ht="10.5">
      <c r="A391" s="2"/>
    </row>
    <row r="392" ht="10.5">
      <c r="A392" s="2"/>
    </row>
    <row r="393" ht="10.5">
      <c r="A393" s="2"/>
    </row>
    <row r="394" ht="10.5">
      <c r="A394" s="2"/>
    </row>
    <row r="395" ht="10.5">
      <c r="A395" s="2"/>
    </row>
    <row r="396" ht="10.5">
      <c r="A396" s="2"/>
    </row>
    <row r="397" ht="10.5">
      <c r="A397" s="2"/>
    </row>
    <row r="398" ht="10.5">
      <c r="A398" s="2"/>
    </row>
    <row r="399" ht="10.5">
      <c r="A399" s="2"/>
    </row>
    <row r="400" ht="10.5">
      <c r="A400" s="2"/>
    </row>
    <row r="401" ht="10.5">
      <c r="A401" s="2"/>
    </row>
    <row r="402" ht="10.5">
      <c r="A402" s="2"/>
    </row>
    <row r="403" ht="10.5">
      <c r="A403" s="2"/>
    </row>
    <row r="404" ht="10.5">
      <c r="A404" s="2"/>
    </row>
    <row r="405" ht="10.5">
      <c r="A405" s="2"/>
    </row>
    <row r="406" ht="10.5">
      <c r="A406" s="2"/>
    </row>
    <row r="407" ht="10.5">
      <c r="A407" s="2"/>
    </row>
    <row r="408" ht="10.5">
      <c r="A408" s="2"/>
    </row>
    <row r="409" ht="10.5">
      <c r="A409" s="2"/>
    </row>
    <row r="410" ht="10.5">
      <c r="A410" s="2"/>
    </row>
    <row r="411" ht="10.5">
      <c r="A411" s="2"/>
    </row>
    <row r="412" ht="10.5">
      <c r="A412" s="2"/>
    </row>
    <row r="413" ht="10.5">
      <c r="A413" s="2"/>
    </row>
    <row r="414" ht="10.5">
      <c r="A414" s="2"/>
    </row>
    <row r="415" ht="10.5">
      <c r="A415" s="2"/>
    </row>
    <row r="416" ht="10.5">
      <c r="A416" s="2"/>
    </row>
    <row r="417" ht="10.5">
      <c r="A417" s="2"/>
    </row>
    <row r="418" ht="10.5">
      <c r="A418" s="2"/>
    </row>
    <row r="419" ht="10.5">
      <c r="A419" s="2"/>
    </row>
    <row r="420" ht="10.5">
      <c r="A420" s="2"/>
    </row>
    <row r="421" ht="10.5">
      <c r="A421" s="2"/>
    </row>
    <row r="422" ht="10.5">
      <c r="A422" s="2"/>
    </row>
    <row r="423" ht="10.5">
      <c r="A423" s="2"/>
    </row>
    <row r="424" ht="10.5">
      <c r="A424" s="2"/>
    </row>
    <row r="425" ht="10.5">
      <c r="A425" s="2"/>
    </row>
    <row r="426" ht="10.5">
      <c r="A426" s="2"/>
    </row>
    <row r="427" ht="10.5">
      <c r="A427" s="2"/>
    </row>
    <row r="428" ht="10.5">
      <c r="A428" s="2"/>
    </row>
    <row r="429" ht="10.5">
      <c r="A429" s="2"/>
    </row>
    <row r="430" ht="10.5">
      <c r="A430" s="2"/>
    </row>
    <row r="431" ht="10.5">
      <c r="A431" s="2"/>
    </row>
    <row r="432" ht="10.5">
      <c r="A432" s="2"/>
    </row>
  </sheetData>
  <sheetProtection/>
  <mergeCells count="7">
    <mergeCell ref="A53:B53"/>
    <mergeCell ref="A55:B55"/>
    <mergeCell ref="A56:B56"/>
    <mergeCell ref="A57:B57"/>
    <mergeCell ref="A1:D1"/>
    <mergeCell ref="C5:D5"/>
    <mergeCell ref="A48:C48"/>
  </mergeCells>
  <printOptions horizontalCentered="1"/>
  <pageMargins left="0.3937007874015748" right="0.3937007874015748" top="0.984251968503937" bottom="0.984251968503937" header="0.5118110236220472" footer="0.5118110236220472"/>
  <pageSetup firstPageNumber="18" useFirstPageNumber="1" horizontalDpi="300" verticalDpi="300" orientation="portrait" paperSize="9" r:id="rId1"/>
  <headerFooter alignWithMargins="0">
    <oddFooter>&amp;C&amp;"Times New Roman,Obyčejné"&amp;8Stránka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4.625" style="11" bestFit="1" customWidth="1"/>
    <col min="2" max="2" width="34.00390625" style="11" bestFit="1" customWidth="1"/>
    <col min="3" max="7" width="11.25390625" style="11" customWidth="1"/>
    <col min="8" max="16384" width="9.125" style="11" customWidth="1"/>
  </cols>
  <sheetData>
    <row r="1" spans="1:7" s="8" customFormat="1" ht="12.75">
      <c r="A1" s="112" t="s">
        <v>96</v>
      </c>
      <c r="B1" s="112"/>
      <c r="C1" s="112"/>
      <c r="D1" s="112"/>
      <c r="E1" s="112"/>
      <c r="F1" s="112"/>
      <c r="G1" s="112"/>
    </row>
    <row r="2" spans="1:7" s="10" customFormat="1" ht="9.75">
      <c r="A2" s="9"/>
      <c r="B2" s="9"/>
      <c r="C2" s="9"/>
      <c r="D2" s="9"/>
      <c r="E2" s="9"/>
      <c r="F2" s="9"/>
      <c r="G2" s="9"/>
    </row>
    <row r="3" spans="1:7" s="47" customFormat="1" ht="10.5">
      <c r="A3" s="67" t="s">
        <v>47</v>
      </c>
      <c r="B3" s="67" t="s">
        <v>48</v>
      </c>
      <c r="C3" s="67" t="s">
        <v>49</v>
      </c>
      <c r="D3" s="67" t="s">
        <v>50</v>
      </c>
      <c r="E3" s="67" t="s">
        <v>51</v>
      </c>
      <c r="F3" s="67" t="s">
        <v>52</v>
      </c>
      <c r="G3" s="67" t="s">
        <v>53</v>
      </c>
    </row>
    <row r="4" spans="1:7" s="48" customFormat="1" ht="10.5">
      <c r="A4" s="59">
        <v>10</v>
      </c>
      <c r="B4" s="60" t="s">
        <v>91</v>
      </c>
      <c r="C4" s="61">
        <v>351.4</v>
      </c>
      <c r="D4" s="61">
        <v>351.4</v>
      </c>
      <c r="E4" s="61">
        <v>297.202</v>
      </c>
      <c r="F4" s="61">
        <f aca="true" t="shared" si="0" ref="F4:F23">E4/C4*100</f>
        <v>84.57655093910074</v>
      </c>
      <c r="G4" s="61">
        <f>E4/D4*100</f>
        <v>84.57655093910074</v>
      </c>
    </row>
    <row r="5" spans="1:7" s="48" customFormat="1" ht="10.5">
      <c r="A5" s="49">
        <v>11</v>
      </c>
      <c r="B5" s="50" t="s">
        <v>54</v>
      </c>
      <c r="C5" s="51">
        <v>70</v>
      </c>
      <c r="D5" s="51">
        <v>2442</v>
      </c>
      <c r="E5" s="51">
        <v>2470.096</v>
      </c>
      <c r="F5" s="51">
        <f t="shared" si="0"/>
        <v>3528.7085714285718</v>
      </c>
      <c r="G5" s="51">
        <f aca="true" t="shared" si="1" ref="G5:G22">E5/D5*100</f>
        <v>101.15053235053236</v>
      </c>
    </row>
    <row r="6" spans="1:7" s="48" customFormat="1" ht="10.5">
      <c r="A6" s="49">
        <v>12</v>
      </c>
      <c r="B6" s="50" t="s">
        <v>55</v>
      </c>
      <c r="C6" s="51">
        <v>0</v>
      </c>
      <c r="D6" s="51">
        <v>2048.89</v>
      </c>
      <c r="E6" s="51">
        <v>2048.888</v>
      </c>
      <c r="F6" s="51" t="e">
        <f t="shared" si="0"/>
        <v>#DIV/0!</v>
      </c>
      <c r="G6" s="51">
        <f t="shared" si="1"/>
        <v>99.99990238617006</v>
      </c>
    </row>
    <row r="7" spans="1:7" s="48" customFormat="1" ht="10.5">
      <c r="A7" s="49">
        <v>13</v>
      </c>
      <c r="B7" s="50" t="s">
        <v>56</v>
      </c>
      <c r="C7" s="51">
        <v>1250</v>
      </c>
      <c r="D7" s="51">
        <v>1641</v>
      </c>
      <c r="E7" s="51">
        <v>1498.842</v>
      </c>
      <c r="F7" s="51">
        <f t="shared" si="0"/>
        <v>119.90736000000001</v>
      </c>
      <c r="G7" s="51">
        <f t="shared" si="1"/>
        <v>91.33711151736746</v>
      </c>
    </row>
    <row r="8" spans="1:7" s="48" customFormat="1" ht="10.5">
      <c r="A8" s="49">
        <v>14</v>
      </c>
      <c r="B8" s="50" t="s">
        <v>79</v>
      </c>
      <c r="C8" s="51">
        <v>0</v>
      </c>
      <c r="D8" s="51">
        <v>3653.19</v>
      </c>
      <c r="E8" s="51">
        <v>3653.193</v>
      </c>
      <c r="F8" s="51" t="e">
        <f>E8/C8*100</f>
        <v>#DIV/0!</v>
      </c>
      <c r="G8" s="51">
        <f>E8/D8*100</f>
        <v>100.00008212001019</v>
      </c>
    </row>
    <row r="9" spans="1:7" s="48" customFormat="1" ht="10.5">
      <c r="A9" s="49">
        <v>15</v>
      </c>
      <c r="B9" s="50" t="s">
        <v>67</v>
      </c>
      <c r="C9" s="51">
        <v>0</v>
      </c>
      <c r="D9" s="51">
        <v>967.08</v>
      </c>
      <c r="E9" s="51">
        <v>967.084</v>
      </c>
      <c r="F9" s="51" t="e">
        <f>E9/C9*100</f>
        <v>#DIV/0!</v>
      </c>
      <c r="G9" s="51">
        <f>E9/D9*100</f>
        <v>100.00041361624683</v>
      </c>
    </row>
    <row r="10" spans="1:7" s="48" customFormat="1" ht="10.5">
      <c r="A10" s="49">
        <v>16</v>
      </c>
      <c r="B10" s="50" t="s">
        <v>57</v>
      </c>
      <c r="C10" s="51">
        <v>3300</v>
      </c>
      <c r="D10" s="51">
        <v>3300</v>
      </c>
      <c r="E10" s="51">
        <v>3639.951</v>
      </c>
      <c r="F10" s="51">
        <f>E10/C10*100</f>
        <v>110.30154545454545</v>
      </c>
      <c r="G10" s="51">
        <f>E10/D10*100</f>
        <v>110.30154545454545</v>
      </c>
    </row>
    <row r="11" spans="1:7" s="48" customFormat="1" ht="10.5">
      <c r="A11" s="49">
        <v>19</v>
      </c>
      <c r="B11" s="50" t="s">
        <v>74</v>
      </c>
      <c r="C11" s="51">
        <v>3800</v>
      </c>
      <c r="D11" s="51">
        <v>5075</v>
      </c>
      <c r="E11" s="51">
        <v>5012.305</v>
      </c>
      <c r="F11" s="51">
        <f>E11/C11*100</f>
        <v>131.90276315789475</v>
      </c>
      <c r="G11" s="51">
        <f>E11/D11*100</f>
        <v>98.76463054187192</v>
      </c>
    </row>
    <row r="12" spans="1:7" s="48" customFormat="1" ht="10.5">
      <c r="A12" s="49">
        <v>20</v>
      </c>
      <c r="B12" s="50" t="s">
        <v>80</v>
      </c>
      <c r="C12" s="52">
        <v>0</v>
      </c>
      <c r="D12" s="51">
        <v>3813.97</v>
      </c>
      <c r="E12" s="51">
        <v>3813.965</v>
      </c>
      <c r="F12" s="51" t="e">
        <f t="shared" si="0"/>
        <v>#DIV/0!</v>
      </c>
      <c r="G12" s="51">
        <f t="shared" si="1"/>
        <v>99.99986890300659</v>
      </c>
    </row>
    <row r="13" spans="1:7" s="48" customFormat="1" ht="10.5">
      <c r="A13" s="49">
        <v>21</v>
      </c>
      <c r="B13" s="50" t="s">
        <v>58</v>
      </c>
      <c r="C13" s="51">
        <v>3</v>
      </c>
      <c r="D13" s="51">
        <v>10229.76</v>
      </c>
      <c r="E13" s="51">
        <v>10249.411</v>
      </c>
      <c r="F13" s="51">
        <f t="shared" si="0"/>
        <v>341647.0333333333</v>
      </c>
      <c r="G13" s="51">
        <f t="shared" si="1"/>
        <v>100.19209639326827</v>
      </c>
    </row>
    <row r="14" spans="1:7" s="48" customFormat="1" ht="10.5">
      <c r="A14" s="49">
        <v>30</v>
      </c>
      <c r="B14" s="50" t="s">
        <v>59</v>
      </c>
      <c r="C14" s="53">
        <v>0</v>
      </c>
      <c r="D14" s="51">
        <v>0</v>
      </c>
      <c r="E14" s="51">
        <v>0</v>
      </c>
      <c r="F14" s="51" t="e">
        <f t="shared" si="0"/>
        <v>#DIV/0!</v>
      </c>
      <c r="G14" s="51" t="e">
        <f t="shared" si="1"/>
        <v>#DIV/0!</v>
      </c>
    </row>
    <row r="15" spans="1:7" s="48" customFormat="1" ht="10.5">
      <c r="A15" s="49">
        <v>40</v>
      </c>
      <c r="B15" s="50" t="s">
        <v>60</v>
      </c>
      <c r="C15" s="51">
        <v>522.5</v>
      </c>
      <c r="D15" s="51">
        <v>1039.7</v>
      </c>
      <c r="E15" s="51">
        <v>521.435</v>
      </c>
      <c r="F15" s="51">
        <f t="shared" si="0"/>
        <v>99.79617224880381</v>
      </c>
      <c r="G15" s="51">
        <f t="shared" si="1"/>
        <v>50.15244782148696</v>
      </c>
    </row>
    <row r="16" spans="1:7" s="48" customFormat="1" ht="10.5">
      <c r="A16" s="49">
        <v>41</v>
      </c>
      <c r="B16" s="50" t="s">
        <v>61</v>
      </c>
      <c r="C16" s="51">
        <v>11020</v>
      </c>
      <c r="D16" s="51">
        <v>11020</v>
      </c>
      <c r="E16" s="51">
        <v>10898.392</v>
      </c>
      <c r="F16" s="51">
        <f t="shared" si="0"/>
        <v>98.89647912885661</v>
      </c>
      <c r="G16" s="51">
        <f t="shared" si="1"/>
        <v>98.89647912885661</v>
      </c>
    </row>
    <row r="17" spans="1:7" s="48" customFormat="1" ht="10.5">
      <c r="A17" s="49">
        <v>50</v>
      </c>
      <c r="B17" s="50" t="s">
        <v>81</v>
      </c>
      <c r="C17" s="51">
        <v>31558.79</v>
      </c>
      <c r="D17" s="51">
        <v>38768.03</v>
      </c>
      <c r="E17" s="51">
        <v>41686.649</v>
      </c>
      <c r="F17" s="51">
        <f t="shared" si="0"/>
        <v>132.09203838296716</v>
      </c>
      <c r="G17" s="51">
        <f t="shared" si="1"/>
        <v>107.52841710037883</v>
      </c>
    </row>
    <row r="18" spans="1:7" s="48" customFormat="1" ht="10.5">
      <c r="A18" s="49">
        <v>60</v>
      </c>
      <c r="B18" s="50" t="s">
        <v>68</v>
      </c>
      <c r="C18" s="51">
        <v>10</v>
      </c>
      <c r="D18" s="51">
        <v>18030.57</v>
      </c>
      <c r="E18" s="51">
        <v>18020.567</v>
      </c>
      <c r="F18" s="51">
        <f t="shared" si="0"/>
        <v>180205.66999999998</v>
      </c>
      <c r="G18" s="51">
        <f t="shared" si="1"/>
        <v>99.94452199791797</v>
      </c>
    </row>
    <row r="19" spans="1:7" s="48" customFormat="1" ht="10.5">
      <c r="A19" s="49">
        <v>61</v>
      </c>
      <c r="B19" s="50" t="s">
        <v>62</v>
      </c>
      <c r="C19" s="51">
        <v>0</v>
      </c>
      <c r="D19" s="51">
        <v>200</v>
      </c>
      <c r="E19" s="51">
        <v>200</v>
      </c>
      <c r="F19" s="51" t="e">
        <f t="shared" si="0"/>
        <v>#DIV/0!</v>
      </c>
      <c r="G19" s="51">
        <f t="shared" si="1"/>
        <v>100</v>
      </c>
    </row>
    <row r="20" spans="1:7" s="48" customFormat="1" ht="10.5">
      <c r="A20" s="49">
        <v>70</v>
      </c>
      <c r="B20" s="50" t="s">
        <v>69</v>
      </c>
      <c r="C20" s="52">
        <v>563421.96</v>
      </c>
      <c r="D20" s="51">
        <v>570019.47</v>
      </c>
      <c r="E20" s="51">
        <v>1657751.026</v>
      </c>
      <c r="F20" s="51">
        <f t="shared" si="0"/>
        <v>294.22904034482434</v>
      </c>
      <c r="G20" s="51">
        <f t="shared" si="1"/>
        <v>290.8235794121208</v>
      </c>
    </row>
    <row r="21" spans="1:7" s="48" customFormat="1" ht="10.5">
      <c r="A21" s="49">
        <v>71</v>
      </c>
      <c r="B21" s="50" t="s">
        <v>33</v>
      </c>
      <c r="C21" s="51">
        <v>130</v>
      </c>
      <c r="D21" s="51">
        <v>130</v>
      </c>
      <c r="E21" s="51">
        <v>2524.937</v>
      </c>
      <c r="F21" s="51">
        <f t="shared" si="0"/>
        <v>1942.2592307692305</v>
      </c>
      <c r="G21" s="51">
        <f t="shared" si="1"/>
        <v>1942.2592307692305</v>
      </c>
    </row>
    <row r="22" spans="1:7" s="48" customFormat="1" ht="10.5">
      <c r="A22" s="55">
        <v>90</v>
      </c>
      <c r="B22" s="56" t="s">
        <v>82</v>
      </c>
      <c r="C22" s="57">
        <v>68128</v>
      </c>
      <c r="D22" s="57">
        <v>71683.07</v>
      </c>
      <c r="E22" s="57">
        <v>66702.582</v>
      </c>
      <c r="F22" s="57">
        <f t="shared" si="0"/>
        <v>97.90773543917332</v>
      </c>
      <c r="G22" s="57">
        <f t="shared" si="1"/>
        <v>93.05207212804919</v>
      </c>
    </row>
    <row r="23" spans="1:7" s="48" customFormat="1" ht="10.5">
      <c r="A23" s="114" t="s">
        <v>63</v>
      </c>
      <c r="B23" s="115"/>
      <c r="C23" s="68">
        <f>SUM(C4:C22)</f>
        <v>683565.6499999999</v>
      </c>
      <c r="D23" s="68">
        <f>SUM(D4:D22)</f>
        <v>744413.1299999999</v>
      </c>
      <c r="E23" s="68">
        <f>SUM(E4:E22)</f>
        <v>1831956.525</v>
      </c>
      <c r="F23" s="68">
        <f t="shared" si="0"/>
        <v>268.00008528807734</v>
      </c>
      <c r="G23" s="68">
        <f>E23/D23*100</f>
        <v>246.09406405821997</v>
      </c>
    </row>
    <row r="24" spans="1:7" s="28" customFormat="1" ht="11.25">
      <c r="A24" s="62"/>
      <c r="B24" s="62"/>
      <c r="C24" s="62"/>
      <c r="D24" s="62"/>
      <c r="E24" s="62"/>
      <c r="F24" s="62"/>
      <c r="G24" s="62"/>
    </row>
    <row r="25" spans="1:7" s="47" customFormat="1" ht="10.5">
      <c r="A25" s="67" t="s">
        <v>47</v>
      </c>
      <c r="B25" s="67" t="s">
        <v>48</v>
      </c>
      <c r="C25" s="69" t="s">
        <v>49</v>
      </c>
      <c r="D25" s="67" t="s">
        <v>50</v>
      </c>
      <c r="E25" s="67" t="s">
        <v>51</v>
      </c>
      <c r="F25" s="67" t="s">
        <v>52</v>
      </c>
      <c r="G25" s="67" t="s">
        <v>53</v>
      </c>
    </row>
    <row r="26" spans="1:7" s="48" customFormat="1" ht="10.5">
      <c r="A26" s="59">
        <v>10</v>
      </c>
      <c r="B26" s="60" t="s">
        <v>91</v>
      </c>
      <c r="C26" s="63">
        <v>10805.75</v>
      </c>
      <c r="D26" s="61">
        <v>5529.67</v>
      </c>
      <c r="E26" s="61">
        <v>5025.46</v>
      </c>
      <c r="F26" s="61">
        <f aca="true" t="shared" si="2" ref="F26:F45">E26/C26*100</f>
        <v>46.50727621867987</v>
      </c>
      <c r="G26" s="61">
        <f>E26/D26*100</f>
        <v>90.88173435304458</v>
      </c>
    </row>
    <row r="27" spans="1:7" s="48" customFormat="1" ht="10.5">
      <c r="A27" s="49">
        <v>11</v>
      </c>
      <c r="B27" s="50" t="s">
        <v>54</v>
      </c>
      <c r="C27" s="53">
        <v>24509.46</v>
      </c>
      <c r="D27" s="51">
        <v>24364.66</v>
      </c>
      <c r="E27" s="51">
        <v>23176.347</v>
      </c>
      <c r="F27" s="51">
        <f t="shared" si="2"/>
        <v>94.56082263746326</v>
      </c>
      <c r="G27" s="51">
        <f aca="true" t="shared" si="3" ref="G27:G44">E27/D27*100</f>
        <v>95.12280081068236</v>
      </c>
    </row>
    <row r="28" spans="1:7" s="48" customFormat="1" ht="10.5">
      <c r="A28" s="49">
        <v>12</v>
      </c>
      <c r="B28" s="50" t="s">
        <v>55</v>
      </c>
      <c r="C28" s="54">
        <v>1470.92</v>
      </c>
      <c r="D28" s="51">
        <v>1674.78</v>
      </c>
      <c r="E28" s="51">
        <v>1394.591</v>
      </c>
      <c r="F28" s="51">
        <f t="shared" si="2"/>
        <v>94.81079868381693</v>
      </c>
      <c r="G28" s="51">
        <f t="shared" si="3"/>
        <v>83.27010114761342</v>
      </c>
    </row>
    <row r="29" spans="1:7" s="48" customFormat="1" ht="10.5">
      <c r="A29" s="49">
        <v>13</v>
      </c>
      <c r="B29" s="50" t="s">
        <v>56</v>
      </c>
      <c r="C29" s="53">
        <v>33861.9</v>
      </c>
      <c r="D29" s="51">
        <v>34213.9</v>
      </c>
      <c r="E29" s="51">
        <v>33677.995</v>
      </c>
      <c r="F29" s="51">
        <f t="shared" si="2"/>
        <v>99.45689698451653</v>
      </c>
      <c r="G29" s="51">
        <f t="shared" si="3"/>
        <v>98.43366292647141</v>
      </c>
    </row>
    <row r="30" spans="1:7" s="48" customFormat="1" ht="10.5">
      <c r="A30" s="49">
        <v>14</v>
      </c>
      <c r="B30" s="50" t="s">
        <v>79</v>
      </c>
      <c r="C30" s="54">
        <v>138137.87</v>
      </c>
      <c r="D30" s="51">
        <v>148612.19</v>
      </c>
      <c r="E30" s="51">
        <v>138619.969</v>
      </c>
      <c r="F30" s="51">
        <f t="shared" si="2"/>
        <v>100.34899843178412</v>
      </c>
      <c r="G30" s="51">
        <f t="shared" si="3"/>
        <v>93.27631131739598</v>
      </c>
    </row>
    <row r="31" spans="1:7" s="48" customFormat="1" ht="10.5">
      <c r="A31" s="49">
        <v>15</v>
      </c>
      <c r="B31" s="50" t="s">
        <v>67</v>
      </c>
      <c r="C31" s="54">
        <v>9589</v>
      </c>
      <c r="D31" s="51">
        <v>11716.44</v>
      </c>
      <c r="E31" s="51">
        <v>9822.443</v>
      </c>
      <c r="F31" s="51">
        <f t="shared" si="2"/>
        <v>102.43448743351757</v>
      </c>
      <c r="G31" s="51">
        <f t="shared" si="3"/>
        <v>83.83470576386684</v>
      </c>
    </row>
    <row r="32" spans="1:7" s="48" customFormat="1" ht="10.5">
      <c r="A32" s="49">
        <v>16</v>
      </c>
      <c r="B32" s="50" t="s">
        <v>57</v>
      </c>
      <c r="C32" s="54">
        <v>0</v>
      </c>
      <c r="D32" s="51">
        <v>0</v>
      </c>
      <c r="E32" s="51">
        <v>0</v>
      </c>
      <c r="F32" s="51" t="e">
        <f t="shared" si="2"/>
        <v>#DIV/0!</v>
      </c>
      <c r="G32" s="51" t="e">
        <f t="shared" si="3"/>
        <v>#DIV/0!</v>
      </c>
    </row>
    <row r="33" spans="1:7" s="48" customFormat="1" ht="10.5">
      <c r="A33" s="49">
        <v>19</v>
      </c>
      <c r="B33" s="50" t="s">
        <v>74</v>
      </c>
      <c r="C33" s="53">
        <v>5598.37</v>
      </c>
      <c r="D33" s="51">
        <v>5933.92</v>
      </c>
      <c r="E33" s="51">
        <v>5790.031</v>
      </c>
      <c r="F33" s="51">
        <f>E33/C33*100</f>
        <v>103.42351434435379</v>
      </c>
      <c r="G33" s="51">
        <f>E33/D33*100</f>
        <v>97.57514425539947</v>
      </c>
    </row>
    <row r="34" spans="1:7" s="48" customFormat="1" ht="10.5">
      <c r="A34" s="49">
        <v>20</v>
      </c>
      <c r="B34" s="50" t="s">
        <v>80</v>
      </c>
      <c r="C34" s="53">
        <v>68292.56</v>
      </c>
      <c r="D34" s="51">
        <v>75583.74</v>
      </c>
      <c r="E34" s="51">
        <v>75702.597</v>
      </c>
      <c r="F34" s="51">
        <f t="shared" si="2"/>
        <v>110.8504308522041</v>
      </c>
      <c r="G34" s="51">
        <f t="shared" si="3"/>
        <v>100.15725207564483</v>
      </c>
    </row>
    <row r="35" spans="1:7" s="48" customFormat="1" ht="10.5">
      <c r="A35" s="49">
        <v>21</v>
      </c>
      <c r="B35" s="50" t="s">
        <v>58</v>
      </c>
      <c r="C35" s="53">
        <v>3704.95</v>
      </c>
      <c r="D35" s="51">
        <v>8002.82</v>
      </c>
      <c r="E35" s="51">
        <v>5316.826</v>
      </c>
      <c r="F35" s="51">
        <f t="shared" si="2"/>
        <v>143.50601222688567</v>
      </c>
      <c r="G35" s="51">
        <f t="shared" si="3"/>
        <v>66.43690599063831</v>
      </c>
    </row>
    <row r="36" spans="1:7" s="48" customFormat="1" ht="10.5">
      <c r="A36" s="49">
        <v>30</v>
      </c>
      <c r="B36" s="50" t="s">
        <v>59</v>
      </c>
      <c r="C36" s="53">
        <v>0</v>
      </c>
      <c r="D36" s="51">
        <v>0</v>
      </c>
      <c r="E36" s="51">
        <v>0</v>
      </c>
      <c r="F36" s="51" t="e">
        <f t="shared" si="2"/>
        <v>#DIV/0!</v>
      </c>
      <c r="G36" s="51" t="e">
        <f t="shared" si="3"/>
        <v>#DIV/0!</v>
      </c>
    </row>
    <row r="37" spans="1:7" s="48" customFormat="1" ht="10.5">
      <c r="A37" s="49">
        <v>40</v>
      </c>
      <c r="B37" s="50" t="s">
        <v>60</v>
      </c>
      <c r="C37" s="53">
        <v>2665</v>
      </c>
      <c r="D37" s="51">
        <v>2833.06</v>
      </c>
      <c r="E37" s="51">
        <v>2662.86</v>
      </c>
      <c r="F37" s="51">
        <f t="shared" si="2"/>
        <v>99.91969981238275</v>
      </c>
      <c r="G37" s="51">
        <f t="shared" si="3"/>
        <v>93.9923616160618</v>
      </c>
    </row>
    <row r="38" spans="1:7" s="48" customFormat="1" ht="10.5">
      <c r="A38" s="49">
        <v>41</v>
      </c>
      <c r="B38" s="50" t="s">
        <v>61</v>
      </c>
      <c r="C38" s="53">
        <v>18749.7</v>
      </c>
      <c r="D38" s="51">
        <v>18749.7</v>
      </c>
      <c r="E38" s="51">
        <v>18748.555</v>
      </c>
      <c r="F38" s="51">
        <f t="shared" si="2"/>
        <v>99.9938932356251</v>
      </c>
      <c r="G38" s="51">
        <f t="shared" si="3"/>
        <v>99.9938932356251</v>
      </c>
    </row>
    <row r="39" spans="1:7" s="48" customFormat="1" ht="10.5">
      <c r="A39" s="49">
        <v>50</v>
      </c>
      <c r="B39" s="50" t="s">
        <v>81</v>
      </c>
      <c r="C39" s="53">
        <v>7979.96</v>
      </c>
      <c r="D39" s="51">
        <v>56973.89</v>
      </c>
      <c r="E39" s="51">
        <v>50680.169</v>
      </c>
      <c r="F39" s="51">
        <f t="shared" si="2"/>
        <v>635.0930205163936</v>
      </c>
      <c r="G39" s="51">
        <f t="shared" si="3"/>
        <v>88.95332405773944</v>
      </c>
    </row>
    <row r="40" spans="1:7" s="48" customFormat="1" ht="10.5">
      <c r="A40" s="49">
        <v>60</v>
      </c>
      <c r="B40" s="50" t="s">
        <v>68</v>
      </c>
      <c r="C40" s="53">
        <v>128745</v>
      </c>
      <c r="D40" s="51">
        <v>188498.35</v>
      </c>
      <c r="E40" s="51">
        <v>163756.583</v>
      </c>
      <c r="F40" s="51">
        <f t="shared" si="2"/>
        <v>127.19451862208243</v>
      </c>
      <c r="G40" s="51">
        <f t="shared" si="3"/>
        <v>86.87427927087955</v>
      </c>
    </row>
    <row r="41" spans="1:7" s="48" customFormat="1" ht="10.5">
      <c r="A41" s="49">
        <v>61</v>
      </c>
      <c r="B41" s="50" t="s">
        <v>62</v>
      </c>
      <c r="C41" s="54">
        <v>1389.51</v>
      </c>
      <c r="D41" s="51">
        <v>1551.46</v>
      </c>
      <c r="E41" s="51">
        <v>1045.662</v>
      </c>
      <c r="F41" s="51">
        <f t="shared" si="2"/>
        <v>75.25401040654619</v>
      </c>
      <c r="G41" s="51">
        <f t="shared" si="3"/>
        <v>67.3985794026272</v>
      </c>
    </row>
    <row r="42" spans="1:7" s="48" customFormat="1" ht="10.5">
      <c r="A42" s="49">
        <v>70</v>
      </c>
      <c r="B42" s="50" t="s">
        <v>69</v>
      </c>
      <c r="C42" s="53">
        <v>111192</v>
      </c>
      <c r="D42" s="51">
        <v>68025.84</v>
      </c>
      <c r="E42" s="51">
        <v>1094794.262</v>
      </c>
      <c r="F42" s="51">
        <f t="shared" si="2"/>
        <v>984.5980484207498</v>
      </c>
      <c r="G42" s="51">
        <f t="shared" si="3"/>
        <v>1609.379997365707</v>
      </c>
    </row>
    <row r="43" spans="1:7" s="48" customFormat="1" ht="10.5">
      <c r="A43" s="49">
        <v>71</v>
      </c>
      <c r="B43" s="50" t="s">
        <v>33</v>
      </c>
      <c r="C43" s="54">
        <v>3049.75</v>
      </c>
      <c r="D43" s="51">
        <v>3194.54</v>
      </c>
      <c r="E43" s="51">
        <v>2686.732</v>
      </c>
      <c r="F43" s="51">
        <f t="shared" si="2"/>
        <v>88.09679481924748</v>
      </c>
      <c r="G43" s="51">
        <f t="shared" si="3"/>
        <v>84.10387724054166</v>
      </c>
    </row>
    <row r="44" spans="1:7" s="48" customFormat="1" ht="10.5">
      <c r="A44" s="55">
        <v>90</v>
      </c>
      <c r="B44" s="56" t="s">
        <v>82</v>
      </c>
      <c r="C44" s="58">
        <v>180952.14</v>
      </c>
      <c r="D44" s="57">
        <v>199050.92</v>
      </c>
      <c r="E44" s="57">
        <v>195694.836</v>
      </c>
      <c r="F44" s="57">
        <f t="shared" si="2"/>
        <v>108.1472902171812</v>
      </c>
      <c r="G44" s="57">
        <f t="shared" si="3"/>
        <v>98.31395705179358</v>
      </c>
    </row>
    <row r="45" spans="1:7" s="48" customFormat="1" ht="10.5">
      <c r="A45" s="114" t="s">
        <v>64</v>
      </c>
      <c r="B45" s="115"/>
      <c r="C45" s="68">
        <f>SUM(C26:C44)</f>
        <v>750693.84</v>
      </c>
      <c r="D45" s="68">
        <f>SUM(D26:D44)</f>
        <v>854509.8800000001</v>
      </c>
      <c r="E45" s="68">
        <f>SUM(E26:E44)</f>
        <v>1828595.918</v>
      </c>
      <c r="F45" s="68">
        <f t="shared" si="2"/>
        <v>243.58744145282984</v>
      </c>
      <c r="G45" s="68">
        <f>E45/D45*100</f>
        <v>213.99353720755104</v>
      </c>
    </row>
    <row r="46" spans="1:7" s="28" customFormat="1" ht="11.25">
      <c r="A46" s="62"/>
      <c r="B46" s="62"/>
      <c r="C46" s="62"/>
      <c r="D46" s="62"/>
      <c r="E46" s="62"/>
      <c r="F46" s="62"/>
      <c r="G46" s="62"/>
    </row>
    <row r="47" spans="1:7" s="47" customFormat="1" ht="10.5">
      <c r="A47" s="67" t="s">
        <v>47</v>
      </c>
      <c r="B47" s="67" t="s">
        <v>48</v>
      </c>
      <c r="C47" s="67" t="s">
        <v>49</v>
      </c>
      <c r="D47" s="67" t="s">
        <v>50</v>
      </c>
      <c r="E47" s="67" t="s">
        <v>51</v>
      </c>
      <c r="F47" s="67" t="s">
        <v>52</v>
      </c>
      <c r="G47" s="67" t="s">
        <v>53</v>
      </c>
    </row>
    <row r="48" spans="1:7" s="48" customFormat="1" ht="10.5">
      <c r="A48" s="113" t="s">
        <v>65</v>
      </c>
      <c r="B48" s="113"/>
      <c r="C48" s="68">
        <f>C23-C45</f>
        <v>-67128.19000000006</v>
      </c>
      <c r="D48" s="68">
        <f>D23-D45</f>
        <v>-110096.75000000023</v>
      </c>
      <c r="E48" s="68">
        <f>E23-E45</f>
        <v>3360.6069999998435</v>
      </c>
      <c r="F48" s="68">
        <f>E48/C48*100</f>
        <v>-5.006252961683967</v>
      </c>
      <c r="G48" s="68">
        <f>E48/D48*100</f>
        <v>-3.0524125371546718</v>
      </c>
    </row>
    <row r="49" spans="1:7" s="48" customFormat="1" ht="10.5">
      <c r="A49" s="64"/>
      <c r="B49" s="65"/>
      <c r="C49" s="66"/>
      <c r="D49" s="66"/>
      <c r="E49" s="66"/>
      <c r="F49" s="66"/>
      <c r="G49" s="66"/>
    </row>
    <row r="50" spans="1:7" s="47" customFormat="1" ht="10.5">
      <c r="A50" s="67" t="s">
        <v>47</v>
      </c>
      <c r="B50" s="67" t="s">
        <v>48</v>
      </c>
      <c r="C50" s="67" t="s">
        <v>49</v>
      </c>
      <c r="D50" s="67" t="s">
        <v>50</v>
      </c>
      <c r="E50" s="67" t="s">
        <v>51</v>
      </c>
      <c r="F50" s="67" t="s">
        <v>52</v>
      </c>
      <c r="G50" s="67" t="s">
        <v>53</v>
      </c>
    </row>
    <row r="51" spans="1:7" s="48" customFormat="1" ht="10.5">
      <c r="A51" s="113" t="s">
        <v>66</v>
      </c>
      <c r="B51" s="113"/>
      <c r="C51" s="68">
        <f>C45-C23</f>
        <v>67128.19000000006</v>
      </c>
      <c r="D51" s="68">
        <f>D45-D23</f>
        <v>110096.75000000023</v>
      </c>
      <c r="E51" s="68">
        <f>E45-E23</f>
        <v>-3360.6069999998435</v>
      </c>
      <c r="F51" s="68">
        <f>E51/C51*100</f>
        <v>-5.006252961683967</v>
      </c>
      <c r="G51" s="68">
        <f>E51/D51*100</f>
        <v>-3.0524125371546718</v>
      </c>
    </row>
  </sheetData>
  <sheetProtection/>
  <mergeCells count="5">
    <mergeCell ref="A1:G1"/>
    <mergeCell ref="A48:B48"/>
    <mergeCell ref="A51:B51"/>
    <mergeCell ref="A23:B23"/>
    <mergeCell ref="A45:B45"/>
  </mergeCells>
  <printOptions horizontalCentered="1"/>
  <pageMargins left="0.7874015748031497" right="0.7874015748031497" top="0.3937007874015748" bottom="0.3937007874015748" header="0.5118110236220472" footer="0.31496062992125984"/>
  <pageSetup firstPageNumber="19" useFirstPageNumber="1" horizontalDpi="600" verticalDpi="600" orientation="landscape" paperSize="9" r:id="rId1"/>
  <headerFooter alignWithMargins="0">
    <oddFooter>&amp;C&amp;"Times New Roman CE,obyčejné"&amp;8Stránka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4.625" style="11" bestFit="1" customWidth="1"/>
    <col min="2" max="2" width="34.00390625" style="11" bestFit="1" customWidth="1"/>
    <col min="3" max="7" width="11.25390625" style="11" customWidth="1"/>
    <col min="8" max="16384" width="9.125" style="11" customWidth="1"/>
  </cols>
  <sheetData>
    <row r="1" spans="1:7" s="8" customFormat="1" ht="12.75">
      <c r="A1" s="112" t="s">
        <v>97</v>
      </c>
      <c r="B1" s="112"/>
      <c r="C1" s="112"/>
      <c r="D1" s="112"/>
      <c r="E1" s="112"/>
      <c r="F1" s="112"/>
      <c r="G1" s="112"/>
    </row>
    <row r="2" spans="1:7" s="10" customFormat="1" ht="9.75">
      <c r="A2" s="9"/>
      <c r="B2" s="9"/>
      <c r="C2" s="9"/>
      <c r="D2" s="9"/>
      <c r="E2" s="9"/>
      <c r="F2" s="9"/>
      <c r="G2" s="9"/>
    </row>
    <row r="3" spans="1:7" s="47" customFormat="1" ht="10.5">
      <c r="A3" s="67" t="s">
        <v>47</v>
      </c>
      <c r="B3" s="67" t="s">
        <v>48</v>
      </c>
      <c r="C3" s="67" t="s">
        <v>49</v>
      </c>
      <c r="D3" s="67" t="s">
        <v>50</v>
      </c>
      <c r="E3" s="67" t="s">
        <v>51</v>
      </c>
      <c r="F3" s="67" t="s">
        <v>52</v>
      </c>
      <c r="G3" s="67" t="s">
        <v>53</v>
      </c>
    </row>
    <row r="4" spans="1:7" s="48" customFormat="1" ht="10.5">
      <c r="A4" s="59">
        <v>10</v>
      </c>
      <c r="B4" s="60" t="s">
        <v>91</v>
      </c>
      <c r="C4" s="61">
        <v>351.4</v>
      </c>
      <c r="D4" s="61">
        <v>351.4</v>
      </c>
      <c r="E4" s="61">
        <v>297.202</v>
      </c>
      <c r="F4" s="61">
        <f aca="true" t="shared" si="0" ref="F4:F23">E4/C4*100</f>
        <v>84.57655093910074</v>
      </c>
      <c r="G4" s="61">
        <f>E4/D4*100</f>
        <v>84.57655093910074</v>
      </c>
    </row>
    <row r="5" spans="1:7" s="48" customFormat="1" ht="10.5">
      <c r="A5" s="49">
        <v>11</v>
      </c>
      <c r="B5" s="50" t="s">
        <v>54</v>
      </c>
      <c r="C5" s="51">
        <v>70</v>
      </c>
      <c r="D5" s="51">
        <v>2442</v>
      </c>
      <c r="E5" s="51">
        <v>2470.096</v>
      </c>
      <c r="F5" s="51">
        <f t="shared" si="0"/>
        <v>3528.7085714285718</v>
      </c>
      <c r="G5" s="51">
        <f aca="true" t="shared" si="1" ref="G5:G22">E5/D5*100</f>
        <v>101.15053235053236</v>
      </c>
    </row>
    <row r="6" spans="1:7" s="48" customFormat="1" ht="10.5">
      <c r="A6" s="49">
        <v>12</v>
      </c>
      <c r="B6" s="50" t="s">
        <v>55</v>
      </c>
      <c r="C6" s="51">
        <v>0</v>
      </c>
      <c r="D6" s="51">
        <v>2048.89</v>
      </c>
      <c r="E6" s="51">
        <v>2048.888</v>
      </c>
      <c r="F6" s="51" t="e">
        <f t="shared" si="0"/>
        <v>#DIV/0!</v>
      </c>
      <c r="G6" s="51">
        <f t="shared" si="1"/>
        <v>99.99990238617006</v>
      </c>
    </row>
    <row r="7" spans="1:7" s="48" customFormat="1" ht="10.5">
      <c r="A7" s="49">
        <v>13</v>
      </c>
      <c r="B7" s="50" t="s">
        <v>56</v>
      </c>
      <c r="C7" s="51">
        <v>1250</v>
      </c>
      <c r="D7" s="51">
        <v>1641</v>
      </c>
      <c r="E7" s="51">
        <v>1498.842</v>
      </c>
      <c r="F7" s="51">
        <f t="shared" si="0"/>
        <v>119.90736000000001</v>
      </c>
      <c r="G7" s="51">
        <f t="shared" si="1"/>
        <v>91.33711151736746</v>
      </c>
    </row>
    <row r="8" spans="1:7" s="48" customFormat="1" ht="10.5">
      <c r="A8" s="49">
        <v>14</v>
      </c>
      <c r="B8" s="50" t="s">
        <v>79</v>
      </c>
      <c r="C8" s="51">
        <v>0</v>
      </c>
      <c r="D8" s="51">
        <v>3653.19</v>
      </c>
      <c r="E8" s="51">
        <v>3653.193</v>
      </c>
      <c r="F8" s="51" t="e">
        <f>E8/C8*100</f>
        <v>#DIV/0!</v>
      </c>
      <c r="G8" s="51">
        <f>E8/D8*100</f>
        <v>100.00008212001019</v>
      </c>
    </row>
    <row r="9" spans="1:7" s="48" customFormat="1" ht="10.5">
      <c r="A9" s="49">
        <v>15</v>
      </c>
      <c r="B9" s="50" t="s">
        <v>67</v>
      </c>
      <c r="C9" s="51">
        <v>0</v>
      </c>
      <c r="D9" s="51">
        <v>967.08</v>
      </c>
      <c r="E9" s="51">
        <v>967.084</v>
      </c>
      <c r="F9" s="51" t="e">
        <f>E9/C9*100</f>
        <v>#DIV/0!</v>
      </c>
      <c r="G9" s="51">
        <f>E9/D9*100</f>
        <v>100.00041361624683</v>
      </c>
    </row>
    <row r="10" spans="1:7" s="48" customFormat="1" ht="10.5">
      <c r="A10" s="49">
        <v>16</v>
      </c>
      <c r="B10" s="50" t="s">
        <v>57</v>
      </c>
      <c r="C10" s="51">
        <v>3300</v>
      </c>
      <c r="D10" s="51">
        <v>3300</v>
      </c>
      <c r="E10" s="51">
        <v>3639.951</v>
      </c>
      <c r="F10" s="51">
        <f>E10/C10*100</f>
        <v>110.30154545454545</v>
      </c>
      <c r="G10" s="51">
        <f>E10/D10*100</f>
        <v>110.30154545454545</v>
      </c>
    </row>
    <row r="11" spans="1:7" s="48" customFormat="1" ht="10.5">
      <c r="A11" s="49">
        <v>19</v>
      </c>
      <c r="B11" s="50" t="s">
        <v>74</v>
      </c>
      <c r="C11" s="51">
        <v>3800</v>
      </c>
      <c r="D11" s="51">
        <v>5075</v>
      </c>
      <c r="E11" s="51">
        <v>5012.305</v>
      </c>
      <c r="F11" s="51">
        <f>E11/C11*100</f>
        <v>131.90276315789475</v>
      </c>
      <c r="G11" s="51">
        <f>E11/D11*100</f>
        <v>98.76463054187192</v>
      </c>
    </row>
    <row r="12" spans="1:7" s="48" customFormat="1" ht="10.5">
      <c r="A12" s="49">
        <v>20</v>
      </c>
      <c r="B12" s="50" t="s">
        <v>80</v>
      </c>
      <c r="C12" s="52">
        <v>0</v>
      </c>
      <c r="D12" s="51">
        <v>3813.97</v>
      </c>
      <c r="E12" s="51">
        <v>3813.965</v>
      </c>
      <c r="F12" s="51" t="e">
        <f t="shared" si="0"/>
        <v>#DIV/0!</v>
      </c>
      <c r="G12" s="51">
        <f t="shared" si="1"/>
        <v>99.99986890300659</v>
      </c>
    </row>
    <row r="13" spans="1:7" s="48" customFormat="1" ht="10.5">
      <c r="A13" s="49">
        <v>21</v>
      </c>
      <c r="B13" s="50" t="s">
        <v>58</v>
      </c>
      <c r="C13" s="51">
        <v>3</v>
      </c>
      <c r="D13" s="51">
        <v>10229.76</v>
      </c>
      <c r="E13" s="51">
        <v>10249.411</v>
      </c>
      <c r="F13" s="51">
        <f t="shared" si="0"/>
        <v>341647.0333333333</v>
      </c>
      <c r="G13" s="51">
        <f t="shared" si="1"/>
        <v>100.19209639326827</v>
      </c>
    </row>
    <row r="14" spans="1:7" s="48" customFormat="1" ht="10.5">
      <c r="A14" s="49">
        <v>30</v>
      </c>
      <c r="B14" s="50" t="s">
        <v>59</v>
      </c>
      <c r="C14" s="53">
        <v>0</v>
      </c>
      <c r="D14" s="51">
        <v>0</v>
      </c>
      <c r="E14" s="51">
        <v>0</v>
      </c>
      <c r="F14" s="51" t="e">
        <f t="shared" si="0"/>
        <v>#DIV/0!</v>
      </c>
      <c r="G14" s="51" t="e">
        <f t="shared" si="1"/>
        <v>#DIV/0!</v>
      </c>
    </row>
    <row r="15" spans="1:7" s="48" customFormat="1" ht="10.5">
      <c r="A15" s="49">
        <v>40</v>
      </c>
      <c r="B15" s="50" t="s">
        <v>60</v>
      </c>
      <c r="C15" s="51">
        <v>522.5</v>
      </c>
      <c r="D15" s="51">
        <v>1039.7</v>
      </c>
      <c r="E15" s="51">
        <v>521.435</v>
      </c>
      <c r="F15" s="51">
        <f t="shared" si="0"/>
        <v>99.79617224880381</v>
      </c>
      <c r="G15" s="51">
        <f t="shared" si="1"/>
        <v>50.15244782148696</v>
      </c>
    </row>
    <row r="16" spans="1:7" s="48" customFormat="1" ht="10.5">
      <c r="A16" s="49">
        <v>41</v>
      </c>
      <c r="B16" s="50" t="s">
        <v>61</v>
      </c>
      <c r="C16" s="51">
        <v>11020</v>
      </c>
      <c r="D16" s="51">
        <v>11020</v>
      </c>
      <c r="E16" s="51">
        <v>10898.392</v>
      </c>
      <c r="F16" s="51">
        <f t="shared" si="0"/>
        <v>98.89647912885661</v>
      </c>
      <c r="G16" s="51">
        <f t="shared" si="1"/>
        <v>98.89647912885661</v>
      </c>
    </row>
    <row r="17" spans="1:7" s="48" customFormat="1" ht="10.5">
      <c r="A17" s="49">
        <v>50</v>
      </c>
      <c r="B17" s="50" t="s">
        <v>81</v>
      </c>
      <c r="C17" s="51">
        <v>31558.79</v>
      </c>
      <c r="D17" s="51">
        <v>38768.03</v>
      </c>
      <c r="E17" s="51">
        <v>41686.649</v>
      </c>
      <c r="F17" s="51">
        <f t="shared" si="0"/>
        <v>132.09203838296716</v>
      </c>
      <c r="G17" s="51">
        <f t="shared" si="1"/>
        <v>107.52841710037883</v>
      </c>
    </row>
    <row r="18" spans="1:7" s="48" customFormat="1" ht="10.5">
      <c r="A18" s="49">
        <v>60</v>
      </c>
      <c r="B18" s="50" t="s">
        <v>68</v>
      </c>
      <c r="C18" s="51">
        <v>10</v>
      </c>
      <c r="D18" s="51">
        <v>18030.57</v>
      </c>
      <c r="E18" s="51">
        <v>18020.567</v>
      </c>
      <c r="F18" s="51">
        <f t="shared" si="0"/>
        <v>180205.66999999998</v>
      </c>
      <c r="G18" s="51">
        <f t="shared" si="1"/>
        <v>99.94452199791797</v>
      </c>
    </row>
    <row r="19" spans="1:7" s="48" customFormat="1" ht="10.5">
      <c r="A19" s="49">
        <v>61</v>
      </c>
      <c r="B19" s="50" t="s">
        <v>62</v>
      </c>
      <c r="C19" s="51">
        <v>0</v>
      </c>
      <c r="D19" s="51">
        <v>200</v>
      </c>
      <c r="E19" s="51">
        <v>200</v>
      </c>
      <c r="F19" s="51" t="e">
        <f t="shared" si="0"/>
        <v>#DIV/0!</v>
      </c>
      <c r="G19" s="51">
        <f t="shared" si="1"/>
        <v>100</v>
      </c>
    </row>
    <row r="20" spans="1:7" s="48" customFormat="1" ht="10.5">
      <c r="A20" s="49">
        <v>70</v>
      </c>
      <c r="B20" s="50" t="s">
        <v>69</v>
      </c>
      <c r="C20" s="52">
        <v>563421.96</v>
      </c>
      <c r="D20" s="51">
        <v>570019.47</v>
      </c>
      <c r="E20" s="51">
        <v>620718.111</v>
      </c>
      <c r="F20" s="51">
        <f t="shared" si="0"/>
        <v>110.1693144867836</v>
      </c>
      <c r="G20" s="51">
        <f t="shared" si="1"/>
        <v>108.89419461408924</v>
      </c>
    </row>
    <row r="21" spans="1:7" s="48" customFormat="1" ht="10.5">
      <c r="A21" s="49">
        <v>71</v>
      </c>
      <c r="B21" s="50" t="s">
        <v>33</v>
      </c>
      <c r="C21" s="51">
        <v>130</v>
      </c>
      <c r="D21" s="51">
        <v>130</v>
      </c>
      <c r="E21" s="51">
        <v>165.187</v>
      </c>
      <c r="F21" s="51">
        <f t="shared" si="0"/>
        <v>127.06692307692309</v>
      </c>
      <c r="G21" s="51">
        <f t="shared" si="1"/>
        <v>127.06692307692309</v>
      </c>
    </row>
    <row r="22" spans="1:7" s="48" customFormat="1" ht="10.5">
      <c r="A22" s="55">
        <v>90</v>
      </c>
      <c r="B22" s="56" t="s">
        <v>82</v>
      </c>
      <c r="C22" s="57">
        <v>68128</v>
      </c>
      <c r="D22" s="57">
        <v>71683.07</v>
      </c>
      <c r="E22" s="57">
        <v>66702.582</v>
      </c>
      <c r="F22" s="57">
        <f t="shared" si="0"/>
        <v>97.90773543917332</v>
      </c>
      <c r="G22" s="57">
        <f t="shared" si="1"/>
        <v>93.05207212804919</v>
      </c>
    </row>
    <row r="23" spans="1:7" s="48" customFormat="1" ht="10.5">
      <c r="A23" s="114" t="s">
        <v>63</v>
      </c>
      <c r="B23" s="115"/>
      <c r="C23" s="68">
        <f>SUM(C4:C22)</f>
        <v>683565.6499999999</v>
      </c>
      <c r="D23" s="68">
        <f>SUM(D4:D22)</f>
        <v>744413.1299999999</v>
      </c>
      <c r="E23" s="68">
        <f>SUM(E4:E22)</f>
        <v>792563.8600000001</v>
      </c>
      <c r="F23" s="68">
        <f t="shared" si="0"/>
        <v>115.94553646749222</v>
      </c>
      <c r="G23" s="68">
        <f>E23/D23*100</f>
        <v>106.46828059037597</v>
      </c>
    </row>
    <row r="24" spans="1:7" s="28" customFormat="1" ht="11.25">
      <c r="A24" s="62"/>
      <c r="B24" s="62"/>
      <c r="C24" s="62"/>
      <c r="D24" s="62"/>
      <c r="E24" s="62"/>
      <c r="F24" s="62"/>
      <c r="G24" s="62"/>
    </row>
    <row r="25" spans="1:7" s="47" customFormat="1" ht="10.5">
      <c r="A25" s="67" t="s">
        <v>47</v>
      </c>
      <c r="B25" s="67" t="s">
        <v>48</v>
      </c>
      <c r="C25" s="69" t="s">
        <v>49</v>
      </c>
      <c r="D25" s="67" t="s">
        <v>50</v>
      </c>
      <c r="E25" s="67" t="s">
        <v>51</v>
      </c>
      <c r="F25" s="67" t="s">
        <v>52</v>
      </c>
      <c r="G25" s="67" t="s">
        <v>53</v>
      </c>
    </row>
    <row r="26" spans="1:7" s="48" customFormat="1" ht="10.5">
      <c r="A26" s="59">
        <v>10</v>
      </c>
      <c r="B26" s="60" t="s">
        <v>91</v>
      </c>
      <c r="C26" s="63">
        <v>10805.75</v>
      </c>
      <c r="D26" s="61">
        <v>5529.67</v>
      </c>
      <c r="E26" s="61">
        <v>5025.46</v>
      </c>
      <c r="F26" s="61">
        <f aca="true" t="shared" si="2" ref="F26:F45">E26/C26*100</f>
        <v>46.50727621867987</v>
      </c>
      <c r="G26" s="61">
        <f>E26/D26*100</f>
        <v>90.88173435304458</v>
      </c>
    </row>
    <row r="27" spans="1:7" s="48" customFormat="1" ht="10.5">
      <c r="A27" s="49">
        <v>11</v>
      </c>
      <c r="B27" s="50" t="s">
        <v>54</v>
      </c>
      <c r="C27" s="53">
        <v>24509.46</v>
      </c>
      <c r="D27" s="51">
        <v>24364.66</v>
      </c>
      <c r="E27" s="51">
        <v>23176.347</v>
      </c>
      <c r="F27" s="51">
        <f t="shared" si="2"/>
        <v>94.56082263746326</v>
      </c>
      <c r="G27" s="51">
        <f aca="true" t="shared" si="3" ref="G27:G44">E27/D27*100</f>
        <v>95.12280081068236</v>
      </c>
    </row>
    <row r="28" spans="1:7" s="48" customFormat="1" ht="10.5">
      <c r="A28" s="49">
        <v>12</v>
      </c>
      <c r="B28" s="50" t="s">
        <v>55</v>
      </c>
      <c r="C28" s="54">
        <v>1470.92</v>
      </c>
      <c r="D28" s="51">
        <v>1674.78</v>
      </c>
      <c r="E28" s="51">
        <v>1394.591</v>
      </c>
      <c r="F28" s="51">
        <f t="shared" si="2"/>
        <v>94.81079868381693</v>
      </c>
      <c r="G28" s="51">
        <f t="shared" si="3"/>
        <v>83.27010114761342</v>
      </c>
    </row>
    <row r="29" spans="1:7" s="48" customFormat="1" ht="10.5">
      <c r="A29" s="49">
        <v>13</v>
      </c>
      <c r="B29" s="50" t="s">
        <v>56</v>
      </c>
      <c r="C29" s="53">
        <v>33861.9</v>
      </c>
      <c r="D29" s="51">
        <v>34213.9</v>
      </c>
      <c r="E29" s="51">
        <v>33677.995</v>
      </c>
      <c r="F29" s="51">
        <f t="shared" si="2"/>
        <v>99.45689698451653</v>
      </c>
      <c r="G29" s="51">
        <f t="shared" si="3"/>
        <v>98.43366292647141</v>
      </c>
    </row>
    <row r="30" spans="1:7" s="48" customFormat="1" ht="10.5">
      <c r="A30" s="49">
        <v>14</v>
      </c>
      <c r="B30" s="50" t="s">
        <v>79</v>
      </c>
      <c r="C30" s="54">
        <v>138137.87</v>
      </c>
      <c r="D30" s="51">
        <v>148612.19</v>
      </c>
      <c r="E30" s="51">
        <v>138619.969</v>
      </c>
      <c r="F30" s="51">
        <f t="shared" si="2"/>
        <v>100.34899843178412</v>
      </c>
      <c r="G30" s="51">
        <f t="shared" si="3"/>
        <v>93.27631131739598</v>
      </c>
    </row>
    <row r="31" spans="1:7" s="48" customFormat="1" ht="10.5">
      <c r="A31" s="49">
        <v>15</v>
      </c>
      <c r="B31" s="50" t="s">
        <v>67</v>
      </c>
      <c r="C31" s="54">
        <v>9589</v>
      </c>
      <c r="D31" s="51">
        <v>11716.44</v>
      </c>
      <c r="E31" s="51">
        <v>9822.443</v>
      </c>
      <c r="F31" s="51">
        <f t="shared" si="2"/>
        <v>102.43448743351757</v>
      </c>
      <c r="G31" s="51">
        <f t="shared" si="3"/>
        <v>83.83470576386684</v>
      </c>
    </row>
    <row r="32" spans="1:7" s="48" customFormat="1" ht="10.5">
      <c r="A32" s="49">
        <v>16</v>
      </c>
      <c r="B32" s="50" t="s">
        <v>57</v>
      </c>
      <c r="C32" s="54">
        <v>0</v>
      </c>
      <c r="D32" s="51">
        <v>0</v>
      </c>
      <c r="E32" s="51">
        <v>0</v>
      </c>
      <c r="F32" s="51" t="e">
        <f t="shared" si="2"/>
        <v>#DIV/0!</v>
      </c>
      <c r="G32" s="51" t="e">
        <f t="shared" si="3"/>
        <v>#DIV/0!</v>
      </c>
    </row>
    <row r="33" spans="1:7" s="48" customFormat="1" ht="10.5">
      <c r="A33" s="49">
        <v>19</v>
      </c>
      <c r="B33" s="50" t="s">
        <v>74</v>
      </c>
      <c r="C33" s="53">
        <v>5598.37</v>
      </c>
      <c r="D33" s="51">
        <v>5933.92</v>
      </c>
      <c r="E33" s="51">
        <v>5790.031</v>
      </c>
      <c r="F33" s="51">
        <f>E33/C33*100</f>
        <v>103.42351434435379</v>
      </c>
      <c r="G33" s="51">
        <f>E33/D33*100</f>
        <v>97.57514425539947</v>
      </c>
    </row>
    <row r="34" spans="1:7" s="48" customFormat="1" ht="10.5">
      <c r="A34" s="49">
        <v>20</v>
      </c>
      <c r="B34" s="50" t="s">
        <v>80</v>
      </c>
      <c r="C34" s="53">
        <v>68292.56</v>
      </c>
      <c r="D34" s="51">
        <v>75583.74</v>
      </c>
      <c r="E34" s="51">
        <v>75702.597</v>
      </c>
      <c r="F34" s="51">
        <f t="shared" si="2"/>
        <v>110.8504308522041</v>
      </c>
      <c r="G34" s="51">
        <f t="shared" si="3"/>
        <v>100.15725207564483</v>
      </c>
    </row>
    <row r="35" spans="1:7" s="48" customFormat="1" ht="10.5">
      <c r="A35" s="49">
        <v>21</v>
      </c>
      <c r="B35" s="50" t="s">
        <v>58</v>
      </c>
      <c r="C35" s="53">
        <v>3704.95</v>
      </c>
      <c r="D35" s="51">
        <v>8002.82</v>
      </c>
      <c r="E35" s="51">
        <v>5316.826</v>
      </c>
      <c r="F35" s="51">
        <f t="shared" si="2"/>
        <v>143.50601222688567</v>
      </c>
      <c r="G35" s="51">
        <f t="shared" si="3"/>
        <v>66.43690599063831</v>
      </c>
    </row>
    <row r="36" spans="1:7" s="48" customFormat="1" ht="10.5">
      <c r="A36" s="49">
        <v>30</v>
      </c>
      <c r="B36" s="50" t="s">
        <v>59</v>
      </c>
      <c r="C36" s="53">
        <v>0</v>
      </c>
      <c r="D36" s="51">
        <v>0</v>
      </c>
      <c r="E36" s="51">
        <v>0</v>
      </c>
      <c r="F36" s="51" t="e">
        <f t="shared" si="2"/>
        <v>#DIV/0!</v>
      </c>
      <c r="G36" s="51" t="e">
        <f t="shared" si="3"/>
        <v>#DIV/0!</v>
      </c>
    </row>
    <row r="37" spans="1:7" s="48" customFormat="1" ht="10.5">
      <c r="A37" s="49">
        <v>40</v>
      </c>
      <c r="B37" s="50" t="s">
        <v>60</v>
      </c>
      <c r="C37" s="53">
        <v>2665</v>
      </c>
      <c r="D37" s="51">
        <v>2833.06</v>
      </c>
      <c r="E37" s="51">
        <v>2662.86</v>
      </c>
      <c r="F37" s="51">
        <f t="shared" si="2"/>
        <v>99.91969981238275</v>
      </c>
      <c r="G37" s="51">
        <f t="shared" si="3"/>
        <v>93.9923616160618</v>
      </c>
    </row>
    <row r="38" spans="1:7" s="48" customFormat="1" ht="10.5">
      <c r="A38" s="49">
        <v>41</v>
      </c>
      <c r="B38" s="50" t="s">
        <v>61</v>
      </c>
      <c r="C38" s="53">
        <v>18749.7</v>
      </c>
      <c r="D38" s="51">
        <v>18749.7</v>
      </c>
      <c r="E38" s="51">
        <v>18748.555</v>
      </c>
      <c r="F38" s="51">
        <f t="shared" si="2"/>
        <v>99.9938932356251</v>
      </c>
      <c r="G38" s="51">
        <f t="shared" si="3"/>
        <v>99.9938932356251</v>
      </c>
    </row>
    <row r="39" spans="1:7" s="48" customFormat="1" ht="10.5">
      <c r="A39" s="49">
        <v>50</v>
      </c>
      <c r="B39" s="50" t="s">
        <v>81</v>
      </c>
      <c r="C39" s="53">
        <v>7979.96</v>
      </c>
      <c r="D39" s="51">
        <v>56973.89</v>
      </c>
      <c r="E39" s="51">
        <v>50680.169</v>
      </c>
      <c r="F39" s="51">
        <f t="shared" si="2"/>
        <v>635.0930205163936</v>
      </c>
      <c r="G39" s="51">
        <f t="shared" si="3"/>
        <v>88.95332405773944</v>
      </c>
    </row>
    <row r="40" spans="1:7" s="48" customFormat="1" ht="10.5">
      <c r="A40" s="49">
        <v>60</v>
      </c>
      <c r="B40" s="50" t="s">
        <v>68</v>
      </c>
      <c r="C40" s="53">
        <v>128745</v>
      </c>
      <c r="D40" s="51">
        <v>188498.35</v>
      </c>
      <c r="E40" s="51">
        <v>163756.583</v>
      </c>
      <c r="F40" s="51">
        <f t="shared" si="2"/>
        <v>127.19451862208243</v>
      </c>
      <c r="G40" s="51">
        <f t="shared" si="3"/>
        <v>86.87427927087955</v>
      </c>
    </row>
    <row r="41" spans="1:7" s="48" customFormat="1" ht="10.5">
      <c r="A41" s="49">
        <v>61</v>
      </c>
      <c r="B41" s="50" t="s">
        <v>62</v>
      </c>
      <c r="C41" s="54">
        <v>1389.51</v>
      </c>
      <c r="D41" s="51">
        <v>1551.46</v>
      </c>
      <c r="E41" s="51">
        <v>1045.662</v>
      </c>
      <c r="F41" s="51">
        <f t="shared" si="2"/>
        <v>75.25401040654619</v>
      </c>
      <c r="G41" s="51">
        <f t="shared" si="3"/>
        <v>67.3985794026272</v>
      </c>
    </row>
    <row r="42" spans="1:7" s="48" customFormat="1" ht="10.5">
      <c r="A42" s="49">
        <v>70</v>
      </c>
      <c r="B42" s="50" t="s">
        <v>69</v>
      </c>
      <c r="C42" s="53">
        <v>111192</v>
      </c>
      <c r="D42" s="51">
        <v>68025.84</v>
      </c>
      <c r="E42" s="51">
        <v>55401.597</v>
      </c>
      <c r="F42" s="51">
        <f t="shared" si="2"/>
        <v>49.82516458018563</v>
      </c>
      <c r="G42" s="51">
        <f t="shared" si="3"/>
        <v>81.44198880895848</v>
      </c>
    </row>
    <row r="43" spans="1:7" s="48" customFormat="1" ht="10.5">
      <c r="A43" s="49">
        <v>71</v>
      </c>
      <c r="B43" s="50" t="s">
        <v>33</v>
      </c>
      <c r="C43" s="54">
        <v>3049.75</v>
      </c>
      <c r="D43" s="51">
        <v>3194.54</v>
      </c>
      <c r="E43" s="51">
        <v>2686.732</v>
      </c>
      <c r="F43" s="51">
        <f t="shared" si="2"/>
        <v>88.09679481924748</v>
      </c>
      <c r="G43" s="51">
        <f t="shared" si="3"/>
        <v>84.10387724054166</v>
      </c>
    </row>
    <row r="44" spans="1:7" s="48" customFormat="1" ht="10.5">
      <c r="A44" s="55">
        <v>90</v>
      </c>
      <c r="B44" s="56" t="s">
        <v>82</v>
      </c>
      <c r="C44" s="58">
        <v>180952.14</v>
      </c>
      <c r="D44" s="57">
        <v>199050.92</v>
      </c>
      <c r="E44" s="57">
        <v>195694.836</v>
      </c>
      <c r="F44" s="57">
        <f t="shared" si="2"/>
        <v>108.1472902171812</v>
      </c>
      <c r="G44" s="57">
        <f t="shared" si="3"/>
        <v>98.31395705179358</v>
      </c>
    </row>
    <row r="45" spans="1:7" s="48" customFormat="1" ht="10.5">
      <c r="A45" s="114" t="s">
        <v>64</v>
      </c>
      <c r="B45" s="115"/>
      <c r="C45" s="68">
        <f>SUM(C26:C44)</f>
        <v>750693.84</v>
      </c>
      <c r="D45" s="68">
        <f>SUM(D26:D44)</f>
        <v>854509.8800000001</v>
      </c>
      <c r="E45" s="68">
        <f>SUM(E26:E44)</f>
        <v>789203.2529999999</v>
      </c>
      <c r="F45" s="68">
        <f t="shared" si="2"/>
        <v>105.12984267993993</v>
      </c>
      <c r="G45" s="68">
        <f>E45/D45*100</f>
        <v>92.35741697919278</v>
      </c>
    </row>
    <row r="46" spans="1:7" s="28" customFormat="1" ht="11.25">
      <c r="A46" s="62"/>
      <c r="B46" s="62"/>
      <c r="C46" s="62"/>
      <c r="D46" s="62"/>
      <c r="E46" s="62"/>
      <c r="F46" s="62"/>
      <c r="G46" s="62"/>
    </row>
    <row r="47" spans="1:7" s="47" customFormat="1" ht="10.5">
      <c r="A47" s="67" t="s">
        <v>47</v>
      </c>
      <c r="B47" s="67" t="s">
        <v>48</v>
      </c>
      <c r="C47" s="67" t="s">
        <v>49</v>
      </c>
      <c r="D47" s="67" t="s">
        <v>50</v>
      </c>
      <c r="E47" s="67" t="s">
        <v>51</v>
      </c>
      <c r="F47" s="67" t="s">
        <v>52</v>
      </c>
      <c r="G47" s="67" t="s">
        <v>53</v>
      </c>
    </row>
    <row r="48" spans="1:7" s="48" customFormat="1" ht="10.5">
      <c r="A48" s="113" t="s">
        <v>65</v>
      </c>
      <c r="B48" s="113"/>
      <c r="C48" s="68">
        <f>C23-C45</f>
        <v>-67128.19000000006</v>
      </c>
      <c r="D48" s="68">
        <f>D23-D45</f>
        <v>-110096.75000000023</v>
      </c>
      <c r="E48" s="68">
        <f>E23-E45</f>
        <v>3360.607000000193</v>
      </c>
      <c r="F48" s="68">
        <f>E48/C48*100</f>
        <v>-5.0062529616844875</v>
      </c>
      <c r="G48" s="68">
        <f>E48/D48*100</f>
        <v>-3.0524125371549893</v>
      </c>
    </row>
    <row r="49" spans="1:7" s="48" customFormat="1" ht="10.5">
      <c r="A49" s="64"/>
      <c r="B49" s="65"/>
      <c r="C49" s="66"/>
      <c r="D49" s="66"/>
      <c r="E49" s="66"/>
      <c r="F49" s="66"/>
      <c r="G49" s="66"/>
    </row>
    <row r="50" spans="1:7" s="47" customFormat="1" ht="10.5">
      <c r="A50" s="67" t="s">
        <v>47</v>
      </c>
      <c r="B50" s="67" t="s">
        <v>48</v>
      </c>
      <c r="C50" s="67" t="s">
        <v>49</v>
      </c>
      <c r="D50" s="67" t="s">
        <v>50</v>
      </c>
      <c r="E50" s="67" t="s">
        <v>51</v>
      </c>
      <c r="F50" s="67" t="s">
        <v>52</v>
      </c>
      <c r="G50" s="67" t="s">
        <v>53</v>
      </c>
    </row>
    <row r="51" spans="1:7" s="48" customFormat="1" ht="10.5">
      <c r="A51" s="113" t="s">
        <v>66</v>
      </c>
      <c r="B51" s="113"/>
      <c r="C51" s="68">
        <f>C45-C23</f>
        <v>67128.19000000006</v>
      </c>
      <c r="D51" s="68">
        <f>D45-D23</f>
        <v>110096.75000000023</v>
      </c>
      <c r="E51" s="68">
        <f>E45-E23</f>
        <v>-3360.607000000193</v>
      </c>
      <c r="F51" s="68">
        <f>E51/C51*100</f>
        <v>-5.0062529616844875</v>
      </c>
      <c r="G51" s="68">
        <f>E51/D51*100</f>
        <v>-3.0524125371549893</v>
      </c>
    </row>
  </sheetData>
  <sheetProtection/>
  <mergeCells count="5">
    <mergeCell ref="A1:G1"/>
    <mergeCell ref="A48:B48"/>
    <mergeCell ref="A51:B51"/>
    <mergeCell ref="A23:B23"/>
    <mergeCell ref="A45:B45"/>
  </mergeCells>
  <printOptions horizontalCentered="1"/>
  <pageMargins left="0.7874015748031497" right="0.7874015748031497" top="0.3937007874015748" bottom="0.3937007874015748" header="0.5118110236220472" footer="0.31496062992125984"/>
  <pageSetup firstPageNumber="20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Neckař Milan</cp:lastModifiedBy>
  <cp:lastPrinted>2014-03-19T12:23:57Z</cp:lastPrinted>
  <dcterms:created xsi:type="dcterms:W3CDTF">1999-03-15T07:50:21Z</dcterms:created>
  <dcterms:modified xsi:type="dcterms:W3CDTF">2014-03-20T13:08:40Z</dcterms:modified>
  <cp:category/>
  <cp:version/>
  <cp:contentType/>
  <cp:contentStatus/>
</cp:coreProperties>
</file>