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15060" windowHeight="8535"/>
  </bookViews>
  <sheets>
    <sheet name="Návrh" sheetId="1" r:id="rId1"/>
  </sheets>
  <calcPr calcId="145621"/>
</workbook>
</file>

<file path=xl/calcChain.xml><?xml version="1.0" encoding="utf-8"?>
<calcChain xmlns="http://schemas.openxmlformats.org/spreadsheetml/2006/main">
  <c r="H30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30" i="1" l="1"/>
  <c r="I30" i="1" s="1"/>
  <c r="I31" i="1"/>
  <c r="I29" i="1"/>
  <c r="I28" i="1"/>
  <c r="I27" i="1"/>
  <c r="I32" i="1" l="1"/>
  <c r="E41" i="1"/>
  <c r="I39" i="1" l="1"/>
  <c r="C41" i="1"/>
  <c r="B41" i="1"/>
  <c r="B43" i="1" s="1"/>
  <c r="I40" i="1"/>
  <c r="I38" i="1"/>
  <c r="I37" i="1"/>
  <c r="I36" i="1"/>
  <c r="F17" i="1"/>
  <c r="J9" i="1"/>
  <c r="J8" i="1"/>
  <c r="J11" i="1"/>
  <c r="F11" i="1"/>
  <c r="F21" i="1"/>
  <c r="D25" i="1"/>
  <c r="F4" i="1"/>
  <c r="F5" i="1"/>
  <c r="F6" i="1"/>
  <c r="F7" i="1"/>
  <c r="F8" i="1"/>
  <c r="F9" i="1"/>
  <c r="F10" i="1"/>
  <c r="F12" i="1"/>
  <c r="F13" i="1"/>
  <c r="F15" i="1"/>
  <c r="F16" i="1"/>
  <c r="F18" i="1"/>
  <c r="F20" i="1"/>
  <c r="F22" i="1"/>
  <c r="F23" i="1"/>
  <c r="F24" i="1"/>
  <c r="E25" i="1"/>
  <c r="E34" i="1" s="1"/>
  <c r="J24" i="1"/>
  <c r="J23" i="1"/>
  <c r="J22" i="1"/>
  <c r="J21" i="1"/>
  <c r="J20" i="1"/>
  <c r="J18" i="1"/>
  <c r="J17" i="1"/>
  <c r="J16" i="1"/>
  <c r="J15" i="1"/>
  <c r="J12" i="1"/>
  <c r="J10" i="1"/>
  <c r="J7" i="1"/>
  <c r="J6" i="1"/>
  <c r="J5" i="1"/>
  <c r="J4" i="1"/>
  <c r="C25" i="1"/>
  <c r="C34" i="1" s="1"/>
  <c r="B25" i="1"/>
  <c r="B34" i="1" s="1"/>
  <c r="C43" i="1" l="1"/>
  <c r="I41" i="1"/>
  <c r="F25" i="1"/>
  <c r="I25" i="1"/>
  <c r="I34" i="1" s="1"/>
  <c r="J13" i="1"/>
  <c r="I43" i="1" l="1"/>
  <c r="J25" i="1"/>
  <c r="E43" i="1"/>
</calcChain>
</file>

<file path=xl/sharedStrings.xml><?xml version="1.0" encoding="utf-8"?>
<sst xmlns="http://schemas.openxmlformats.org/spreadsheetml/2006/main" count="89" uniqueCount="57">
  <si>
    <t>Kapitola</t>
  </si>
  <si>
    <t>Celkem</t>
  </si>
  <si>
    <t>Celkem NIV</t>
  </si>
  <si>
    <t>Poznámky:</t>
  </si>
  <si>
    <t>Doprava</t>
  </si>
  <si>
    <t>Městská policie</t>
  </si>
  <si>
    <t>Stavební úřad</t>
  </si>
  <si>
    <t>Sociální fond</t>
  </si>
  <si>
    <t>Životní prostředí</t>
  </si>
  <si>
    <t>Kapitoly</t>
  </si>
  <si>
    <t>Občanské záležitosti</t>
  </si>
  <si>
    <t>Obecní živnostenský úřad</t>
  </si>
  <si>
    <t>Index</t>
  </si>
  <si>
    <t>Index2</t>
  </si>
  <si>
    <t>Krizové řízení</t>
  </si>
  <si>
    <t>Rozvoj a investice</t>
  </si>
  <si>
    <t>Informační technologie</t>
  </si>
  <si>
    <t xml:space="preserve">Finanční </t>
  </si>
  <si>
    <t>DUHA KK u hradeb</t>
  </si>
  <si>
    <t>Správa a zabezpečení</t>
  </si>
  <si>
    <t>Kancelář tajemníka</t>
  </si>
  <si>
    <t>Školství, kultura a sport</t>
  </si>
  <si>
    <t>Správa a nakládání s majetkem města</t>
  </si>
  <si>
    <t>Správa a údržba majetku města</t>
  </si>
  <si>
    <t>Kancelář primátora</t>
  </si>
  <si>
    <t>ZI 1,0</t>
  </si>
  <si>
    <t>Financování</t>
  </si>
  <si>
    <t>Fin. celkem</t>
  </si>
  <si>
    <t>Změna stavu krátkodob. prostř. na BÚ (fond reinv. náj.)</t>
  </si>
  <si>
    <t>Změna stavu krátkodob. prostř. na BÚ (soc. fond)</t>
  </si>
  <si>
    <t>Splát. půj. ze SFŽP (kanal.Vrahovice-Čechůvky)</t>
  </si>
  <si>
    <t>Celkem výdaje</t>
  </si>
  <si>
    <t>SK 2014</t>
  </si>
  <si>
    <t>UR 30/6 2015</t>
  </si>
  <si>
    <t>Změna stavu krátkodob. prostř. na BÚ ( bankovní účty)</t>
  </si>
  <si>
    <t>SK2014</t>
  </si>
  <si>
    <t>skutečnost roku 2014</t>
  </si>
  <si>
    <t>upravený rozpočet roku 2015 k 30.6.2015</t>
  </si>
  <si>
    <t>Změna stavu krátkodob. prostř. na BÚ (fond zeleně)</t>
  </si>
  <si>
    <t>NR 2016 - I.</t>
  </si>
  <si>
    <t>návrh rozpočtu roku 2016 - I. návrh</t>
  </si>
  <si>
    <t>dosažený index NR2016 - I./ZI 1,0</t>
  </si>
  <si>
    <t>RMP 20/10; 10/11; orgány města</t>
  </si>
  <si>
    <t>NR 2016</t>
  </si>
  <si>
    <t>návrh rozpočtu roku 2016</t>
  </si>
  <si>
    <t xml:space="preserve">dosažený index NR2016/ZI 1,0 </t>
  </si>
  <si>
    <t>Dotace (dříve VFP)</t>
  </si>
  <si>
    <t>*)</t>
  </si>
  <si>
    <t>60 oprar. a údr. stav. pov.</t>
  </si>
  <si>
    <t>*) Součástí investic jsou i neinvestiční prostředky na opravy a údržbu stavebního charakteru</t>
  </si>
  <si>
    <t>Celkem investice</t>
  </si>
  <si>
    <t>xxx</t>
  </si>
  <si>
    <t>Návrh rozpočtu pro rok 2016 - výdaje (dle kapitol), financování v tis. Kč</t>
  </si>
  <si>
    <t>Seminář ZMP</t>
  </si>
  <si>
    <t>doplnění na základě jednání pracovního semináře ZMP dne 23.11.2015</t>
  </si>
  <si>
    <t>vypočítaná základna pro indexaci 1,0</t>
  </si>
  <si>
    <t>doplnění na zákl. jednání RMP 20.10.2015, 10.11.2015 a rozhodnutí orgánů města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</si>
</sst>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Times New Roman CE"/>
      <charset val="238"/>
    </font>
    <font>
      <b/>
      <u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sz val="6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rgb="FFC00000"/>
      <name val="Times New Roman"/>
      <family val="1"/>
      <charset val="238"/>
    </font>
    <font>
      <b/>
      <sz val="8"/>
      <color rgb="FFC00000"/>
      <name val="Times New Roman CE"/>
      <family val="1"/>
      <charset val="238"/>
    </font>
    <font>
      <b/>
      <sz val="5"/>
      <name val="Times New Roman CE"/>
      <family val="1"/>
      <charset val="238"/>
    </font>
    <font>
      <b/>
      <u/>
      <sz val="8"/>
      <name val="Times New Roman"/>
      <family val="1"/>
      <charset val="238"/>
    </font>
    <font>
      <u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4" fillId="0" borderId="1" xfId="0" applyNumberFormat="1" applyFont="1" applyBorder="1"/>
    <xf numFmtId="0" fontId="4" fillId="0" borderId="0" xfId="0" applyFon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Fill="1"/>
    <xf numFmtId="4" fontId="4" fillId="2" borderId="1" xfId="0" applyNumberFormat="1" applyFont="1" applyFill="1" applyBorder="1"/>
    <xf numFmtId="4" fontId="7" fillId="0" borderId="1" xfId="0" applyNumberFormat="1" applyFont="1" applyBorder="1"/>
    <xf numFmtId="4" fontId="2" fillId="3" borderId="1" xfId="0" applyNumberFormat="1" applyFont="1" applyFill="1" applyBorder="1"/>
    <xf numFmtId="0" fontId="8" fillId="0" borderId="0" xfId="0" applyFont="1"/>
    <xf numFmtId="0" fontId="8" fillId="0" borderId="0" xfId="0" applyFont="1" applyFill="1"/>
    <xf numFmtId="0" fontId="9" fillId="0" borderId="1" xfId="0" applyFont="1" applyBorder="1"/>
    <xf numFmtId="0" fontId="9" fillId="0" borderId="1" xfId="0" applyFont="1" applyFill="1" applyBorder="1"/>
    <xf numFmtId="4" fontId="9" fillId="0" borderId="1" xfId="0" applyNumberFormat="1" applyFont="1" applyBorder="1"/>
    <xf numFmtId="4" fontId="9" fillId="0" borderId="1" xfId="0" applyNumberFormat="1" applyFont="1" applyFill="1" applyBorder="1"/>
    <xf numFmtId="4" fontId="10" fillId="2" borderId="1" xfId="0" applyNumberFormat="1" applyFont="1" applyFill="1" applyBorder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4" fontId="11" fillId="0" borderId="1" xfId="0" applyNumberFormat="1" applyFont="1" applyBorder="1"/>
    <xf numFmtId="4" fontId="11" fillId="0" borderId="1" xfId="0" applyNumberFormat="1" applyFont="1" applyFill="1" applyBorder="1"/>
    <xf numFmtId="4" fontId="11" fillId="3" borderId="1" xfId="0" applyNumberFormat="1" applyFont="1" applyFill="1" applyBorder="1"/>
    <xf numFmtId="4" fontId="11" fillId="2" borderId="1" xfId="0" applyNumberFormat="1" applyFont="1" applyFill="1" applyBorder="1"/>
    <xf numFmtId="4" fontId="12" fillId="0" borderId="1" xfId="0" applyNumberFormat="1" applyFont="1" applyBorder="1"/>
    <xf numFmtId="4" fontId="12" fillId="0" borderId="1" xfId="0" applyNumberFormat="1" applyFont="1" applyFill="1" applyBorder="1"/>
    <xf numFmtId="4" fontId="12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14" fillId="0" borderId="0" xfId="0" applyFont="1"/>
    <xf numFmtId="4" fontId="2" fillId="0" borderId="0" xfId="0" applyNumberFormat="1" applyFont="1"/>
    <xf numFmtId="4" fontId="4" fillId="0" borderId="0" xfId="0" applyNumberFormat="1" applyFont="1"/>
    <xf numFmtId="0" fontId="15" fillId="0" borderId="0" xfId="0" applyFo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11" fillId="2" borderId="2" xfId="0" applyNumberFormat="1" applyFont="1" applyFill="1" applyBorder="1"/>
    <xf numFmtId="4" fontId="2" fillId="4" borderId="1" xfId="0" applyNumberFormat="1" applyFont="1" applyFill="1" applyBorder="1"/>
    <xf numFmtId="4" fontId="10" fillId="4" borderId="12" xfId="0" applyNumberFormat="1" applyFont="1" applyFill="1" applyBorder="1" applyAlignment="1"/>
    <xf numFmtId="4" fontId="10" fillId="4" borderId="13" xfId="0" applyNumberFormat="1" applyFont="1" applyFill="1" applyBorder="1" applyAlignment="1"/>
    <xf numFmtId="4" fontId="2" fillId="4" borderId="12" xfId="0" applyNumberFormat="1" applyFont="1" applyFill="1" applyBorder="1" applyAlignment="1"/>
    <xf numFmtId="4" fontId="2" fillId="4" borderId="13" xfId="0" applyNumberFormat="1" applyFont="1" applyFill="1" applyBorder="1" applyAlignment="1"/>
    <xf numFmtId="4" fontId="4" fillId="2" borderId="3" xfId="0" applyNumberFormat="1" applyFont="1" applyFill="1" applyBorder="1"/>
    <xf numFmtId="4" fontId="4" fillId="5" borderId="1" xfId="0" applyNumberFormat="1" applyFont="1" applyFill="1" applyBorder="1"/>
    <xf numFmtId="4" fontId="11" fillId="5" borderId="1" xfId="0" applyNumberFormat="1" applyFont="1" applyFill="1" applyBorder="1"/>
    <xf numFmtId="0" fontId="2" fillId="4" borderId="0" xfId="0" applyFont="1" applyFill="1" applyBorder="1" applyAlignment="1"/>
    <xf numFmtId="4" fontId="7" fillId="4" borderId="0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7" fillId="4" borderId="2" xfId="0" applyNumberFormat="1" applyFont="1" applyFill="1" applyBorder="1" applyAlignment="1">
      <alignment horizontal="center"/>
    </xf>
    <xf numFmtId="4" fontId="7" fillId="4" borderId="4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4" fontId="7" fillId="4" borderId="6" xfId="0" applyNumberFormat="1" applyFont="1" applyFill="1" applyBorder="1" applyAlignment="1">
      <alignment horizontal="center"/>
    </xf>
    <xf numFmtId="4" fontId="7" fillId="4" borderId="8" xfId="0" applyNumberFormat="1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Normal="100" workbookViewId="0"/>
  </sheetViews>
  <sheetFormatPr defaultRowHeight="12.75" x14ac:dyDescent="0.2"/>
  <cols>
    <col min="1" max="1" width="15" style="10" customWidth="1"/>
    <col min="2" max="2" width="10.83203125" style="10" customWidth="1"/>
    <col min="3" max="3" width="11.83203125" style="10" customWidth="1"/>
    <col min="4" max="5" width="10.83203125" style="10" customWidth="1"/>
    <col min="6" max="6" width="5.83203125" style="10" customWidth="1"/>
    <col min="7" max="7" width="18.1640625" style="10" customWidth="1"/>
    <col min="8" max="8" width="12.83203125" style="10" customWidth="1"/>
    <col min="9" max="9" width="10.83203125" style="10" customWidth="1"/>
    <col min="10" max="10" width="6.1640625" style="10" customWidth="1"/>
    <col min="11" max="16384" width="9.33203125" style="10"/>
  </cols>
  <sheetData>
    <row r="1" spans="1:10" s="1" customFormat="1" x14ac:dyDescent="0.2">
      <c r="A1" s="1" t="s">
        <v>52</v>
      </c>
    </row>
    <row r="2" spans="1:10" s="2" customFormat="1" ht="11.25" x14ac:dyDescent="0.2"/>
    <row r="3" spans="1:10" s="3" customFormat="1" ht="11.25" x14ac:dyDescent="0.2">
      <c r="A3" s="25" t="s">
        <v>0</v>
      </c>
      <c r="B3" s="25" t="s">
        <v>32</v>
      </c>
      <c r="C3" s="25" t="s">
        <v>33</v>
      </c>
      <c r="D3" s="25" t="s">
        <v>25</v>
      </c>
      <c r="E3" s="25" t="s">
        <v>39</v>
      </c>
      <c r="F3" s="25" t="s">
        <v>12</v>
      </c>
      <c r="G3" s="33" t="s">
        <v>42</v>
      </c>
      <c r="H3" s="57" t="s">
        <v>53</v>
      </c>
      <c r="I3" s="25" t="s">
        <v>43</v>
      </c>
      <c r="J3" s="25" t="s">
        <v>13</v>
      </c>
    </row>
    <row r="4" spans="1:10" s="2" customFormat="1" ht="11.25" x14ac:dyDescent="0.2">
      <c r="A4" s="41">
        <v>10</v>
      </c>
      <c r="B4" s="15">
        <v>11074.81357</v>
      </c>
      <c r="C4" s="15">
        <v>10567.95</v>
      </c>
      <c r="D4" s="11">
        <v>9260.2000000000007</v>
      </c>
      <c r="E4" s="26">
        <v>9260.2000000000007</v>
      </c>
      <c r="F4" s="5">
        <f t="shared" ref="F4:F25" si="0">E4/D4</f>
        <v>1</v>
      </c>
      <c r="G4" s="12">
        <v>668.4</v>
      </c>
      <c r="H4" s="12">
        <v>0</v>
      </c>
      <c r="I4" s="26">
        <f>SUM(E4,G4:H4)</f>
        <v>9928.6</v>
      </c>
      <c r="J4" s="5">
        <f t="shared" ref="J4:J13" si="1">I4/D4</f>
        <v>1.0721798665255609</v>
      </c>
    </row>
    <row r="5" spans="1:10" s="2" customFormat="1" ht="11.25" x14ac:dyDescent="0.2">
      <c r="A5" s="41">
        <v>11</v>
      </c>
      <c r="B5" s="15">
        <v>19861.70233</v>
      </c>
      <c r="C5" s="15">
        <v>19228.46</v>
      </c>
      <c r="D5" s="12">
        <v>19218.46</v>
      </c>
      <c r="E5" s="27">
        <v>19218.46</v>
      </c>
      <c r="F5" s="12">
        <f t="shared" si="0"/>
        <v>1</v>
      </c>
      <c r="G5" s="12">
        <v>1820</v>
      </c>
      <c r="H5" s="12">
        <v>0</v>
      </c>
      <c r="I5" s="26">
        <f t="shared" ref="I5:I24" si="2">SUM(E5,G5:H5)</f>
        <v>21038.46</v>
      </c>
      <c r="J5" s="5">
        <f t="shared" si="1"/>
        <v>1.0947006159702704</v>
      </c>
    </row>
    <row r="6" spans="1:10" s="2" customFormat="1" ht="11.25" x14ac:dyDescent="0.2">
      <c r="A6" s="41">
        <v>12</v>
      </c>
      <c r="B6" s="15">
        <v>1113.4613400000001</v>
      </c>
      <c r="C6" s="15">
        <v>1399.92</v>
      </c>
      <c r="D6" s="5">
        <v>1399.92</v>
      </c>
      <c r="E6" s="26">
        <v>1399.92</v>
      </c>
      <c r="F6" s="5">
        <f t="shared" si="0"/>
        <v>1</v>
      </c>
      <c r="G6" s="12">
        <v>0</v>
      </c>
      <c r="H6" s="12">
        <v>0</v>
      </c>
      <c r="I6" s="26">
        <f t="shared" si="2"/>
        <v>1399.92</v>
      </c>
      <c r="J6" s="5">
        <f t="shared" si="1"/>
        <v>1</v>
      </c>
    </row>
    <row r="7" spans="1:10" s="2" customFormat="1" ht="11.25" x14ac:dyDescent="0.2">
      <c r="A7" s="41">
        <v>13</v>
      </c>
      <c r="B7" s="15">
        <v>33265.520929999999</v>
      </c>
      <c r="C7" s="15">
        <v>34798.050000000003</v>
      </c>
      <c r="D7" s="12">
        <v>34798.050000000003</v>
      </c>
      <c r="E7" s="27">
        <v>34798.050000000003</v>
      </c>
      <c r="F7" s="12">
        <f t="shared" si="0"/>
        <v>1</v>
      </c>
      <c r="G7" s="12">
        <v>2079.33</v>
      </c>
      <c r="H7" s="12">
        <v>0</v>
      </c>
      <c r="I7" s="26">
        <f t="shared" si="2"/>
        <v>36877.380000000005</v>
      </c>
      <c r="J7" s="5">
        <f t="shared" si="1"/>
        <v>1.059754210365236</v>
      </c>
    </row>
    <row r="8" spans="1:10" s="2" customFormat="1" ht="11.25" x14ac:dyDescent="0.2">
      <c r="A8" s="41">
        <v>14</v>
      </c>
      <c r="B8" s="15">
        <v>137794.61684</v>
      </c>
      <c r="C8" s="15">
        <v>147419.07</v>
      </c>
      <c r="D8" s="12">
        <v>156472.29999999999</v>
      </c>
      <c r="E8" s="27">
        <v>156472.29999999999</v>
      </c>
      <c r="F8" s="5">
        <f t="shared" si="0"/>
        <v>1</v>
      </c>
      <c r="G8" s="5">
        <v>4197</v>
      </c>
      <c r="H8" s="12">
        <v>0</v>
      </c>
      <c r="I8" s="26">
        <f t="shared" si="2"/>
        <v>160669.29999999999</v>
      </c>
      <c r="J8" s="5">
        <f t="shared" si="1"/>
        <v>1.0268226388951911</v>
      </c>
    </row>
    <row r="9" spans="1:10" s="2" customFormat="1" ht="11.25" x14ac:dyDescent="0.2">
      <c r="A9" s="41">
        <v>15</v>
      </c>
      <c r="B9" s="15">
        <v>8123.0448699999997</v>
      </c>
      <c r="C9" s="15">
        <v>9544.5300000000007</v>
      </c>
      <c r="D9" s="5">
        <v>9508.23</v>
      </c>
      <c r="E9" s="26">
        <v>9508.23</v>
      </c>
      <c r="F9" s="5">
        <f t="shared" si="0"/>
        <v>1</v>
      </c>
      <c r="G9" s="12">
        <v>0</v>
      </c>
      <c r="H9" s="12">
        <v>0</v>
      </c>
      <c r="I9" s="26">
        <f t="shared" si="2"/>
        <v>9508.23</v>
      </c>
      <c r="J9" s="5">
        <f t="shared" si="1"/>
        <v>1</v>
      </c>
    </row>
    <row r="10" spans="1:10" s="2" customFormat="1" ht="11.25" x14ac:dyDescent="0.2">
      <c r="A10" s="41">
        <v>16</v>
      </c>
      <c r="B10" s="15">
        <v>0</v>
      </c>
      <c r="C10" s="15">
        <v>0</v>
      </c>
      <c r="D10" s="5">
        <v>310</v>
      </c>
      <c r="E10" s="26">
        <v>310</v>
      </c>
      <c r="F10" s="5">
        <f t="shared" si="0"/>
        <v>1</v>
      </c>
      <c r="G10" s="5">
        <v>0</v>
      </c>
      <c r="H10" s="12">
        <v>0</v>
      </c>
      <c r="I10" s="26">
        <f t="shared" si="2"/>
        <v>310</v>
      </c>
      <c r="J10" s="5">
        <f t="shared" si="1"/>
        <v>1</v>
      </c>
    </row>
    <row r="11" spans="1:10" s="2" customFormat="1" ht="11.25" x14ac:dyDescent="0.2">
      <c r="A11" s="41">
        <v>19</v>
      </c>
      <c r="B11" s="15">
        <v>7588.22559</v>
      </c>
      <c r="C11" s="15">
        <v>6502.97</v>
      </c>
      <c r="D11" s="12">
        <v>6103.37</v>
      </c>
      <c r="E11" s="27">
        <v>6103.37</v>
      </c>
      <c r="F11" s="12">
        <f t="shared" si="0"/>
        <v>1</v>
      </c>
      <c r="G11" s="12">
        <v>1500</v>
      </c>
      <c r="H11" s="12">
        <v>0</v>
      </c>
      <c r="I11" s="26">
        <f t="shared" si="2"/>
        <v>7603.37</v>
      </c>
      <c r="J11" s="5">
        <f t="shared" si="1"/>
        <v>1.2457658637768971</v>
      </c>
    </row>
    <row r="12" spans="1:10" s="13" customFormat="1" ht="11.25" x14ac:dyDescent="0.2">
      <c r="A12" s="42">
        <v>20</v>
      </c>
      <c r="B12" s="15">
        <v>77026.866779999997</v>
      </c>
      <c r="C12" s="15">
        <v>87978.61</v>
      </c>
      <c r="D12" s="12">
        <v>70564.217999999993</v>
      </c>
      <c r="E12" s="27">
        <v>70564.22</v>
      </c>
      <c r="F12" s="12">
        <f t="shared" si="0"/>
        <v>1.0000000283429771</v>
      </c>
      <c r="G12" s="12">
        <v>2191.65</v>
      </c>
      <c r="H12" s="12">
        <v>0</v>
      </c>
      <c r="I12" s="26">
        <f t="shared" si="2"/>
        <v>72755.87</v>
      </c>
      <c r="J12" s="12">
        <f t="shared" si="1"/>
        <v>1.0310589709929188</v>
      </c>
    </row>
    <row r="13" spans="1:10" s="13" customFormat="1" ht="11.25" x14ac:dyDescent="0.2">
      <c r="A13" s="42">
        <v>21</v>
      </c>
      <c r="B13" s="15">
        <v>4411.0054799999998</v>
      </c>
      <c r="C13" s="15">
        <v>22416.74</v>
      </c>
      <c r="D13" s="12">
        <v>2357.21</v>
      </c>
      <c r="E13" s="27">
        <v>2357.21</v>
      </c>
      <c r="F13" s="12">
        <f t="shared" si="0"/>
        <v>1</v>
      </c>
      <c r="G13" s="12">
        <v>2034.56</v>
      </c>
      <c r="H13" s="12">
        <v>0</v>
      </c>
      <c r="I13" s="26">
        <f t="shared" si="2"/>
        <v>4391.7700000000004</v>
      </c>
      <c r="J13" s="12">
        <f t="shared" si="1"/>
        <v>1.8631220807649722</v>
      </c>
    </row>
    <row r="14" spans="1:10" s="13" customFormat="1" ht="11.25" x14ac:dyDescent="0.2">
      <c r="A14" s="42">
        <v>30</v>
      </c>
      <c r="B14" s="15">
        <v>0</v>
      </c>
      <c r="C14" s="15">
        <v>0</v>
      </c>
      <c r="D14" s="12">
        <v>0</v>
      </c>
      <c r="E14" s="27">
        <v>0</v>
      </c>
      <c r="F14" s="45"/>
      <c r="G14" s="12">
        <v>0</v>
      </c>
      <c r="H14" s="12">
        <v>0</v>
      </c>
      <c r="I14" s="26">
        <f t="shared" si="2"/>
        <v>0</v>
      </c>
      <c r="J14" s="45"/>
    </row>
    <row r="15" spans="1:10" s="13" customFormat="1" ht="11.25" x14ac:dyDescent="0.2">
      <c r="A15" s="42">
        <v>40</v>
      </c>
      <c r="B15" s="15">
        <v>2355.1405399999999</v>
      </c>
      <c r="C15" s="15">
        <v>2861.02</v>
      </c>
      <c r="D15" s="12">
        <v>2530</v>
      </c>
      <c r="E15" s="27">
        <v>2530</v>
      </c>
      <c r="F15" s="12">
        <f t="shared" si="0"/>
        <v>1</v>
      </c>
      <c r="G15" s="12">
        <v>140</v>
      </c>
      <c r="H15" s="12">
        <v>0</v>
      </c>
      <c r="I15" s="26">
        <f t="shared" si="2"/>
        <v>2670</v>
      </c>
      <c r="J15" s="12">
        <f>I15/D15</f>
        <v>1.0553359683794465</v>
      </c>
    </row>
    <row r="16" spans="1:10" s="13" customFormat="1" ht="11.25" x14ac:dyDescent="0.2">
      <c r="A16" s="42">
        <v>41</v>
      </c>
      <c r="B16" s="15">
        <v>18945.883999999998</v>
      </c>
      <c r="C16" s="15">
        <v>22416.080000000002</v>
      </c>
      <c r="D16" s="12">
        <v>22376.080000000002</v>
      </c>
      <c r="E16" s="27">
        <v>22376.080000000002</v>
      </c>
      <c r="F16" s="12">
        <f t="shared" si="0"/>
        <v>1</v>
      </c>
      <c r="G16" s="12">
        <v>570</v>
      </c>
      <c r="H16" s="12">
        <v>0</v>
      </c>
      <c r="I16" s="26">
        <f t="shared" si="2"/>
        <v>22946.080000000002</v>
      </c>
      <c r="J16" s="12">
        <f>I16/D16</f>
        <v>1.0254736307700008</v>
      </c>
    </row>
    <row r="17" spans="1:10" s="13" customFormat="1" ht="11.25" x14ac:dyDescent="0.2">
      <c r="A17" s="42">
        <v>50</v>
      </c>
      <c r="B17" s="15">
        <v>8079.9214400000001</v>
      </c>
      <c r="C17" s="15">
        <v>11650.16</v>
      </c>
      <c r="D17" s="12">
        <v>9325.83</v>
      </c>
      <c r="E17" s="27">
        <v>8492</v>
      </c>
      <c r="F17" s="12">
        <f t="shared" si="0"/>
        <v>0.91058919152504392</v>
      </c>
      <c r="G17" s="12">
        <v>0</v>
      </c>
      <c r="H17" s="12">
        <v>0</v>
      </c>
      <c r="I17" s="26">
        <f t="shared" si="2"/>
        <v>8492</v>
      </c>
      <c r="J17" s="12">
        <f>I17/D17</f>
        <v>0.91058919152504392</v>
      </c>
    </row>
    <row r="18" spans="1:10" s="13" customFormat="1" ht="11.25" x14ac:dyDescent="0.2">
      <c r="A18" s="42">
        <v>60</v>
      </c>
      <c r="B18" s="15">
        <v>31818.548490000001</v>
      </c>
      <c r="C18" s="15">
        <v>59241.75</v>
      </c>
      <c r="D18" s="12">
        <v>9005</v>
      </c>
      <c r="E18" s="27">
        <v>9005</v>
      </c>
      <c r="F18" s="12">
        <f t="shared" si="0"/>
        <v>1</v>
      </c>
      <c r="G18" s="12">
        <v>0</v>
      </c>
      <c r="H18" s="12">
        <v>0</v>
      </c>
      <c r="I18" s="26">
        <f t="shared" si="2"/>
        <v>9005</v>
      </c>
      <c r="J18" s="12">
        <f>I18/D18</f>
        <v>1</v>
      </c>
    </row>
    <row r="19" spans="1:10" s="13" customFormat="1" ht="12.75" customHeight="1" x14ac:dyDescent="0.2">
      <c r="A19" s="43" t="s">
        <v>48</v>
      </c>
      <c r="B19" s="67"/>
      <c r="C19" s="68"/>
      <c r="D19" s="68"/>
      <c r="E19" s="68"/>
      <c r="F19" s="68"/>
      <c r="G19" s="12">
        <v>35040</v>
      </c>
      <c r="H19" s="12">
        <v>0</v>
      </c>
      <c r="I19" s="26">
        <f t="shared" si="2"/>
        <v>35040</v>
      </c>
      <c r="J19" s="45"/>
    </row>
    <row r="20" spans="1:10" s="2" customFormat="1" ht="11.25" x14ac:dyDescent="0.2">
      <c r="A20" s="41">
        <v>61</v>
      </c>
      <c r="B20" s="15">
        <v>417.303</v>
      </c>
      <c r="C20" s="15">
        <v>1169.51</v>
      </c>
      <c r="D20" s="5">
        <v>669.51</v>
      </c>
      <c r="E20" s="26">
        <v>669.51</v>
      </c>
      <c r="F20" s="5">
        <f t="shared" si="0"/>
        <v>1</v>
      </c>
      <c r="G20" s="5">
        <v>500</v>
      </c>
      <c r="H20" s="12">
        <v>0</v>
      </c>
      <c r="I20" s="26">
        <f t="shared" si="2"/>
        <v>1169.51</v>
      </c>
      <c r="J20" s="5">
        <f t="shared" ref="J20:J25" si="3">I20/D20</f>
        <v>1.7468148347298771</v>
      </c>
    </row>
    <row r="21" spans="1:10" s="2" customFormat="1" ht="11.25" x14ac:dyDescent="0.2">
      <c r="A21" s="41">
        <v>70</v>
      </c>
      <c r="B21" s="15">
        <v>32588.42323</v>
      </c>
      <c r="C21" s="15">
        <v>40730.519999999997</v>
      </c>
      <c r="D21" s="16">
        <v>60928.82</v>
      </c>
      <c r="E21" s="28">
        <v>60928.82</v>
      </c>
      <c r="F21" s="5">
        <f t="shared" si="0"/>
        <v>1</v>
      </c>
      <c r="G21" s="12">
        <v>26545</v>
      </c>
      <c r="H21" s="12">
        <v>0</v>
      </c>
      <c r="I21" s="26">
        <f t="shared" si="2"/>
        <v>87473.82</v>
      </c>
      <c r="J21" s="5">
        <f t="shared" si="3"/>
        <v>1.4356723140215091</v>
      </c>
    </row>
    <row r="22" spans="1:10" s="2" customFormat="1" ht="11.25" x14ac:dyDescent="0.2">
      <c r="A22" s="41">
        <v>71</v>
      </c>
      <c r="B22" s="15">
        <v>2472.75072</v>
      </c>
      <c r="C22" s="15">
        <v>3189.75</v>
      </c>
      <c r="D22" s="5">
        <v>3044.75</v>
      </c>
      <c r="E22" s="26">
        <v>3044.75</v>
      </c>
      <c r="F22" s="5">
        <f t="shared" si="0"/>
        <v>1</v>
      </c>
      <c r="G22" s="5">
        <v>276</v>
      </c>
      <c r="H22" s="12">
        <v>0</v>
      </c>
      <c r="I22" s="26">
        <f t="shared" si="2"/>
        <v>3320.75</v>
      </c>
      <c r="J22" s="5">
        <f t="shared" si="3"/>
        <v>1.0906478364397734</v>
      </c>
    </row>
    <row r="23" spans="1:10" s="2" customFormat="1" ht="11.25" x14ac:dyDescent="0.2">
      <c r="A23" s="41">
        <v>90</v>
      </c>
      <c r="B23" s="15">
        <v>180883.62521999999</v>
      </c>
      <c r="C23" s="15">
        <v>193726.01</v>
      </c>
      <c r="D23" s="5">
        <v>194149.49</v>
      </c>
      <c r="E23" s="26">
        <v>194149.49</v>
      </c>
      <c r="F23" s="5">
        <f t="shared" si="0"/>
        <v>1</v>
      </c>
      <c r="G23" s="12">
        <v>4686.1400000000003</v>
      </c>
      <c r="H23" s="12">
        <v>0</v>
      </c>
      <c r="I23" s="26">
        <f t="shared" si="2"/>
        <v>198835.63</v>
      </c>
      <c r="J23" s="5">
        <f t="shared" si="3"/>
        <v>1.0241367618323387</v>
      </c>
    </row>
    <row r="24" spans="1:10" s="2" customFormat="1" ht="11.25" x14ac:dyDescent="0.2">
      <c r="A24" s="41" t="s">
        <v>46</v>
      </c>
      <c r="B24" s="5">
        <v>0</v>
      </c>
      <c r="C24" s="5">
        <v>0</v>
      </c>
      <c r="D24" s="5">
        <v>15425</v>
      </c>
      <c r="E24" s="28">
        <v>20425</v>
      </c>
      <c r="F24" s="5">
        <f t="shared" si="0"/>
        <v>1.3241491085899513</v>
      </c>
      <c r="G24" s="5">
        <v>-20425</v>
      </c>
      <c r="H24" s="12">
        <v>0</v>
      </c>
      <c r="I24" s="26">
        <f t="shared" si="2"/>
        <v>0</v>
      </c>
      <c r="J24" s="5">
        <f t="shared" si="3"/>
        <v>0</v>
      </c>
    </row>
    <row r="25" spans="1:10" s="7" customFormat="1" ht="12.75" customHeight="1" x14ac:dyDescent="0.15">
      <c r="A25" s="25" t="s">
        <v>2</v>
      </c>
      <c r="B25" s="14">
        <f>SUM(B4:B24)</f>
        <v>577820.85437000007</v>
      </c>
      <c r="C25" s="14">
        <f>SUM(C4:C24)</f>
        <v>674841.10000000009</v>
      </c>
      <c r="D25" s="14">
        <f>SUM(D4:D24)</f>
        <v>627446.43800000008</v>
      </c>
      <c r="E25" s="29">
        <f>SUM(E4:E24)</f>
        <v>631612.6100000001</v>
      </c>
      <c r="F25" s="14">
        <f t="shared" si="0"/>
        <v>1.0066398846940303</v>
      </c>
      <c r="G25" s="55" t="s">
        <v>51</v>
      </c>
      <c r="H25" s="55" t="s">
        <v>51</v>
      </c>
      <c r="I25" s="29">
        <f>SUM(I4:I24)</f>
        <v>693435.69000000006</v>
      </c>
      <c r="J25" s="14">
        <f t="shared" si="3"/>
        <v>1.1051711317548352</v>
      </c>
    </row>
    <row r="26" spans="1:10" s="7" customFormat="1" ht="12.75" customHeight="1" x14ac:dyDescent="0.15">
      <c r="A26" s="73"/>
      <c r="B26" s="74"/>
      <c r="C26" s="74"/>
      <c r="D26" s="74"/>
      <c r="E26" s="74"/>
      <c r="F26" s="74"/>
      <c r="G26" s="74"/>
      <c r="H26" s="74"/>
      <c r="I26" s="74"/>
      <c r="J26" s="75"/>
    </row>
    <row r="27" spans="1:10" s="2" customFormat="1" ht="12.75" customHeight="1" x14ac:dyDescent="0.2">
      <c r="A27" s="41">
        <v>10</v>
      </c>
      <c r="B27" s="69"/>
      <c r="C27" s="70"/>
      <c r="D27" s="70"/>
      <c r="E27" s="70"/>
      <c r="F27" s="70"/>
      <c r="G27" s="12">
        <v>400</v>
      </c>
      <c r="H27" s="12">
        <v>0</v>
      </c>
      <c r="I27" s="26">
        <f>G27</f>
        <v>400</v>
      </c>
      <c r="J27" s="48"/>
    </row>
    <row r="28" spans="1:10" s="13" customFormat="1" ht="12.75" customHeight="1" x14ac:dyDescent="0.2">
      <c r="A28" s="42">
        <v>60</v>
      </c>
      <c r="B28" s="71"/>
      <c r="C28" s="72"/>
      <c r="D28" s="72"/>
      <c r="E28" s="72"/>
      <c r="F28" s="72"/>
      <c r="G28" s="12">
        <v>133249.51999999999</v>
      </c>
      <c r="H28" s="12">
        <v>0</v>
      </c>
      <c r="I28" s="26">
        <f t="shared" ref="I28:I31" si="4">G28</f>
        <v>133249.51999999999</v>
      </c>
      <c r="J28" s="49"/>
    </row>
    <row r="29" spans="1:10" s="2" customFormat="1" ht="12.75" customHeight="1" x14ac:dyDescent="0.2">
      <c r="A29" s="41">
        <v>70</v>
      </c>
      <c r="B29" s="71"/>
      <c r="C29" s="72"/>
      <c r="D29" s="72"/>
      <c r="E29" s="72"/>
      <c r="F29" s="72"/>
      <c r="G29" s="12">
        <v>15000</v>
      </c>
      <c r="H29" s="12">
        <v>0</v>
      </c>
      <c r="I29" s="26">
        <f t="shared" si="4"/>
        <v>15000</v>
      </c>
      <c r="J29" s="49"/>
    </row>
    <row r="30" spans="1:10" s="2" customFormat="1" ht="12.75" customHeight="1" x14ac:dyDescent="0.2">
      <c r="A30" s="42">
        <v>60</v>
      </c>
      <c r="B30" s="53"/>
      <c r="C30" s="54"/>
      <c r="D30" s="54"/>
      <c r="E30" s="54"/>
      <c r="F30" s="54"/>
      <c r="G30" s="12">
        <f>SUM(G4:G24)*-1</f>
        <v>-61823.08</v>
      </c>
      <c r="H30" s="12">
        <f>SUM(H4:H24)*-1</f>
        <v>0</v>
      </c>
      <c r="I30" s="26">
        <f t="shared" si="4"/>
        <v>-61823.08</v>
      </c>
      <c r="J30" s="49"/>
    </row>
    <row r="31" spans="1:10" s="2" customFormat="1" ht="12.75" customHeight="1" x14ac:dyDescent="0.2">
      <c r="A31" s="42">
        <v>60</v>
      </c>
      <c r="B31" s="63"/>
      <c r="C31" s="64"/>
      <c r="D31" s="64"/>
      <c r="E31" s="64"/>
      <c r="F31" s="65"/>
      <c r="G31" s="12">
        <v>74143.56</v>
      </c>
      <c r="H31" s="12">
        <v>0</v>
      </c>
      <c r="I31" s="26">
        <f t="shared" si="4"/>
        <v>74143.56</v>
      </c>
      <c r="J31" s="49"/>
    </row>
    <row r="32" spans="1:10" s="2" customFormat="1" ht="12.75" customHeight="1" x14ac:dyDescent="0.2">
      <c r="A32" s="25" t="s">
        <v>50</v>
      </c>
      <c r="B32" s="14">
        <v>186402.37</v>
      </c>
      <c r="C32" s="14">
        <v>229319.55</v>
      </c>
      <c r="D32" s="55" t="s">
        <v>51</v>
      </c>
      <c r="E32" s="44">
        <v>148649.51999999999</v>
      </c>
      <c r="F32" s="50" t="s">
        <v>47</v>
      </c>
      <c r="G32" s="55" t="s">
        <v>51</v>
      </c>
      <c r="H32" s="55" t="s">
        <v>51</v>
      </c>
      <c r="I32" s="29">
        <f>SUM(I27:I31)</f>
        <v>160970</v>
      </c>
      <c r="J32" s="55" t="s">
        <v>51</v>
      </c>
    </row>
    <row r="33" spans="1:14" s="2" customFormat="1" ht="12.75" customHeight="1" x14ac:dyDescent="0.2">
      <c r="A33" s="60"/>
      <c r="B33" s="61"/>
      <c r="C33" s="61"/>
      <c r="D33" s="61"/>
      <c r="E33" s="61"/>
      <c r="F33" s="61"/>
      <c r="G33" s="61"/>
      <c r="H33" s="61"/>
      <c r="I33" s="61"/>
      <c r="J33" s="66"/>
    </row>
    <row r="34" spans="1:14" s="7" customFormat="1" ht="12.75" customHeight="1" x14ac:dyDescent="0.15">
      <c r="A34" s="25" t="s">
        <v>31</v>
      </c>
      <c r="B34" s="14">
        <f>SUM(B25,B32)</f>
        <v>764223.22437000007</v>
      </c>
      <c r="C34" s="14">
        <f>SUM(C25,C32)</f>
        <v>904160.65000000014</v>
      </c>
      <c r="D34" s="55" t="s">
        <v>51</v>
      </c>
      <c r="E34" s="14">
        <f>SUM(E25,E32)</f>
        <v>780262.13000000012</v>
      </c>
      <c r="F34" s="55" t="s">
        <v>51</v>
      </c>
      <c r="G34" s="55" t="s">
        <v>51</v>
      </c>
      <c r="H34" s="55" t="s">
        <v>51</v>
      </c>
      <c r="I34" s="29">
        <f>SUM(I32,I25)</f>
        <v>854405.69000000006</v>
      </c>
      <c r="J34" s="55" t="s">
        <v>51</v>
      </c>
    </row>
    <row r="35" spans="1:14" s="2" customFormat="1" ht="12.75" customHeight="1" x14ac:dyDescent="0.2">
      <c r="A35" s="60"/>
      <c r="B35" s="61"/>
      <c r="C35" s="61"/>
      <c r="D35" s="61"/>
      <c r="E35" s="61"/>
      <c r="F35" s="61"/>
      <c r="G35" s="61"/>
      <c r="H35" s="61"/>
      <c r="I35" s="61"/>
      <c r="J35" s="62"/>
    </row>
    <row r="36" spans="1:14" s="17" customFormat="1" ht="12.75" customHeight="1" x14ac:dyDescent="0.2">
      <c r="A36" s="19" t="s">
        <v>26</v>
      </c>
      <c r="B36" s="21">
        <v>87807.911739999996</v>
      </c>
      <c r="C36" s="21">
        <v>0</v>
      </c>
      <c r="D36" s="46"/>
      <c r="E36" s="30">
        <v>0</v>
      </c>
      <c r="F36" s="48"/>
      <c r="G36" s="21">
        <v>0</v>
      </c>
      <c r="H36" s="21">
        <v>0</v>
      </c>
      <c r="I36" s="26">
        <f>G36+E36</f>
        <v>0</v>
      </c>
      <c r="J36" s="76" t="s">
        <v>34</v>
      </c>
      <c r="K36" s="77"/>
      <c r="L36" s="77"/>
      <c r="M36" s="77"/>
      <c r="N36" s="78"/>
    </row>
    <row r="37" spans="1:14" s="18" customFormat="1" ht="12.75" customHeight="1" x14ac:dyDescent="0.2">
      <c r="A37" s="20" t="s">
        <v>26</v>
      </c>
      <c r="B37" s="22">
        <v>0</v>
      </c>
      <c r="C37" s="22">
        <v>0</v>
      </c>
      <c r="D37" s="47"/>
      <c r="E37" s="31">
        <v>2187.16</v>
      </c>
      <c r="F37" s="49"/>
      <c r="G37" s="21">
        <v>0</v>
      </c>
      <c r="H37" s="21">
        <v>0</v>
      </c>
      <c r="I37" s="26">
        <f>G37+E37</f>
        <v>2187.16</v>
      </c>
      <c r="J37" s="76" t="s">
        <v>28</v>
      </c>
      <c r="K37" s="77"/>
      <c r="L37" s="77"/>
      <c r="M37" s="77"/>
      <c r="N37" s="78"/>
    </row>
    <row r="38" spans="1:14" s="17" customFormat="1" ht="12.75" customHeight="1" x14ac:dyDescent="0.2">
      <c r="A38" s="19" t="s">
        <v>26</v>
      </c>
      <c r="B38" s="21">
        <v>0</v>
      </c>
      <c r="C38" s="21">
        <v>0</v>
      </c>
      <c r="D38" s="47"/>
      <c r="E38" s="30">
        <v>2000</v>
      </c>
      <c r="F38" s="49"/>
      <c r="G38" s="21">
        <v>0</v>
      </c>
      <c r="H38" s="21">
        <v>0</v>
      </c>
      <c r="I38" s="26">
        <f>G38+E38</f>
        <v>2000</v>
      </c>
      <c r="J38" s="76" t="s">
        <v>38</v>
      </c>
      <c r="K38" s="77"/>
      <c r="L38" s="77"/>
      <c r="M38" s="77"/>
      <c r="N38" s="78"/>
    </row>
    <row r="39" spans="1:14" s="17" customFormat="1" ht="12.75" customHeight="1" x14ac:dyDescent="0.2">
      <c r="A39" s="19" t="s">
        <v>26</v>
      </c>
      <c r="B39" s="21">
        <v>0</v>
      </c>
      <c r="C39" s="21">
        <v>0</v>
      </c>
      <c r="D39" s="47"/>
      <c r="E39" s="30">
        <v>2489.75</v>
      </c>
      <c r="F39" s="49"/>
      <c r="G39" s="21">
        <v>276</v>
      </c>
      <c r="H39" s="21">
        <v>0</v>
      </c>
      <c r="I39" s="26">
        <f>G39+E39</f>
        <v>2765.75</v>
      </c>
      <c r="J39" s="76" t="s">
        <v>29</v>
      </c>
      <c r="K39" s="77"/>
      <c r="L39" s="77"/>
      <c r="M39" s="77"/>
      <c r="N39" s="78"/>
    </row>
    <row r="40" spans="1:14" s="17" customFormat="1" ht="12.75" customHeight="1" x14ac:dyDescent="0.2">
      <c r="A40" s="19" t="s">
        <v>26</v>
      </c>
      <c r="B40" s="21">
        <v>868.20399999999995</v>
      </c>
      <c r="C40" s="21">
        <v>0</v>
      </c>
      <c r="D40" s="47"/>
      <c r="E40" s="30">
        <v>0</v>
      </c>
      <c r="F40" s="49"/>
      <c r="G40" s="21">
        <v>0</v>
      </c>
      <c r="H40" s="21">
        <v>0</v>
      </c>
      <c r="I40" s="26">
        <f>G40+E40</f>
        <v>0</v>
      </c>
      <c r="J40" s="76" t="s">
        <v>30</v>
      </c>
      <c r="K40" s="77"/>
      <c r="L40" s="77"/>
      <c r="M40" s="77"/>
      <c r="N40" s="78"/>
    </row>
    <row r="41" spans="1:14" s="24" customFormat="1" ht="12.75" customHeight="1" x14ac:dyDescent="0.15">
      <c r="A41" s="57" t="s">
        <v>27</v>
      </c>
      <c r="B41" s="23">
        <f>SUM(B36:B40)</f>
        <v>88676.115739999994</v>
      </c>
      <c r="C41" s="23">
        <f>SUM(C36:C40)</f>
        <v>0</v>
      </c>
      <c r="D41" s="55" t="s">
        <v>51</v>
      </c>
      <c r="E41" s="32">
        <f>SUM(E36:E40)</f>
        <v>6676.91</v>
      </c>
      <c r="F41" s="55" t="s">
        <v>51</v>
      </c>
      <c r="G41" s="55" t="s">
        <v>51</v>
      </c>
      <c r="H41" s="55" t="s">
        <v>51</v>
      </c>
      <c r="I41" s="32">
        <f>SUM(I36:I40)</f>
        <v>6952.91</v>
      </c>
      <c r="J41" s="59" t="s">
        <v>51</v>
      </c>
    </row>
    <row r="42" spans="1:14" s="2" customFormat="1" ht="11.25" x14ac:dyDescent="0.2">
      <c r="A42" s="4"/>
      <c r="B42" s="5"/>
      <c r="C42" s="5"/>
      <c r="D42" s="5"/>
      <c r="E42" s="26"/>
      <c r="F42" s="6"/>
      <c r="G42" s="5"/>
      <c r="H42" s="5"/>
      <c r="I42" s="26"/>
      <c r="J42" s="6"/>
    </row>
    <row r="43" spans="1:14" s="7" customFormat="1" ht="12.75" customHeight="1" x14ac:dyDescent="0.15">
      <c r="A43" s="58" t="s">
        <v>1</v>
      </c>
      <c r="B43" s="51">
        <f>SUM(B41,B34)</f>
        <v>852899.34011000011</v>
      </c>
      <c r="C43" s="51">
        <f>SUM(C34,C41)</f>
        <v>904160.65000000014</v>
      </c>
      <c r="D43" s="56" t="s">
        <v>51</v>
      </c>
      <c r="E43" s="52">
        <f>SUM(E34,E41)</f>
        <v>786939.04000000015</v>
      </c>
      <c r="F43" s="56" t="s">
        <v>51</v>
      </c>
      <c r="G43" s="56" t="s">
        <v>51</v>
      </c>
      <c r="H43" s="56" t="s">
        <v>51</v>
      </c>
      <c r="I43" s="52">
        <f>SUM(I41,I34)</f>
        <v>861358.60000000009</v>
      </c>
      <c r="J43" s="56" t="s">
        <v>51</v>
      </c>
    </row>
    <row r="44" spans="1:14" s="8" customFormat="1" ht="9.75" customHeight="1" x14ac:dyDescent="0.15">
      <c r="B44" s="9"/>
      <c r="C44" s="9"/>
    </row>
    <row r="45" spans="1:14" s="8" customFormat="1" ht="9.75" customHeight="1" x14ac:dyDescent="0.15">
      <c r="B45" s="9"/>
      <c r="C45" s="9"/>
    </row>
    <row r="46" spans="1:14" s="8" customFormat="1" ht="9.75" customHeight="1" x14ac:dyDescent="0.2">
      <c r="A46" s="2" t="s">
        <v>49</v>
      </c>
      <c r="B46" s="9"/>
      <c r="C46" s="9"/>
    </row>
    <row r="47" spans="1:14" s="8" customFormat="1" ht="9.75" customHeight="1" x14ac:dyDescent="0.2">
      <c r="A47" s="2"/>
      <c r="B47" s="9"/>
      <c r="C47" s="9"/>
    </row>
    <row r="48" spans="1:14" s="39" customFormat="1" ht="11.25" x14ac:dyDescent="0.2">
      <c r="A48" s="36" t="s">
        <v>3</v>
      </c>
      <c r="B48" s="37"/>
      <c r="C48" s="38"/>
      <c r="D48" s="2"/>
      <c r="E48" s="2"/>
      <c r="F48" s="36"/>
      <c r="G48" s="2"/>
      <c r="H48" s="2"/>
      <c r="I48" s="2"/>
      <c r="J48" s="2"/>
    </row>
    <row r="49" spans="1:10" s="2" customFormat="1" ht="11.25" x14ac:dyDescent="0.2">
      <c r="A49" s="37" t="s">
        <v>35</v>
      </c>
      <c r="D49" s="2" t="s">
        <v>36</v>
      </c>
      <c r="F49" s="40"/>
      <c r="G49" s="40"/>
      <c r="H49" s="40"/>
      <c r="I49" s="35"/>
      <c r="J49" s="40"/>
    </row>
    <row r="50" spans="1:10" s="2" customFormat="1" ht="11.25" x14ac:dyDescent="0.2">
      <c r="A50" s="2" t="s">
        <v>33</v>
      </c>
      <c r="D50" s="2" t="s">
        <v>37</v>
      </c>
      <c r="F50" s="40"/>
      <c r="G50" s="40"/>
      <c r="H50" s="40"/>
      <c r="I50" s="35"/>
      <c r="J50" s="40"/>
    </row>
    <row r="51" spans="1:10" s="2" customFormat="1" ht="11.25" x14ac:dyDescent="0.2">
      <c r="A51" s="2" t="s">
        <v>25</v>
      </c>
      <c r="D51" s="2" t="s">
        <v>55</v>
      </c>
      <c r="F51" s="40"/>
      <c r="G51" s="40"/>
      <c r="H51" s="40"/>
      <c r="I51" s="35"/>
      <c r="J51" s="40"/>
    </row>
    <row r="52" spans="1:10" s="2" customFormat="1" ht="11.25" x14ac:dyDescent="0.2">
      <c r="A52" s="2" t="s">
        <v>39</v>
      </c>
      <c r="D52" s="2" t="s">
        <v>40</v>
      </c>
      <c r="F52" s="40"/>
      <c r="G52" s="40"/>
      <c r="H52" s="40"/>
      <c r="I52" s="35"/>
      <c r="J52" s="40"/>
    </row>
    <row r="53" spans="1:10" s="2" customFormat="1" ht="11.25" x14ac:dyDescent="0.2">
      <c r="A53" s="2" t="s">
        <v>12</v>
      </c>
      <c r="D53" s="2" t="s">
        <v>41</v>
      </c>
      <c r="F53" s="40"/>
      <c r="G53" s="40"/>
      <c r="H53" s="40"/>
      <c r="I53" s="35"/>
      <c r="J53" s="40"/>
    </row>
    <row r="54" spans="1:10" s="2" customFormat="1" ht="11.25" x14ac:dyDescent="0.2">
      <c r="A54" s="34" t="s">
        <v>42</v>
      </c>
      <c r="B54" s="35"/>
      <c r="C54" s="35"/>
      <c r="D54" s="35" t="s">
        <v>56</v>
      </c>
      <c r="F54" s="40"/>
      <c r="G54" s="40"/>
      <c r="H54" s="40"/>
      <c r="I54" s="35"/>
      <c r="J54" s="40"/>
    </row>
    <row r="55" spans="1:10" s="2" customFormat="1" ht="11.25" x14ac:dyDescent="0.2">
      <c r="A55" s="34" t="s">
        <v>53</v>
      </c>
      <c r="B55" s="35"/>
      <c r="C55" s="35"/>
      <c r="D55" s="35" t="s">
        <v>54</v>
      </c>
      <c r="F55" s="40"/>
      <c r="G55" s="40"/>
      <c r="H55" s="40"/>
      <c r="I55" s="35"/>
      <c r="J55" s="40"/>
    </row>
    <row r="56" spans="1:10" s="2" customFormat="1" ht="11.25" x14ac:dyDescent="0.2">
      <c r="A56" s="2" t="s">
        <v>43</v>
      </c>
      <c r="D56" s="2" t="s">
        <v>44</v>
      </c>
      <c r="F56" s="40"/>
      <c r="G56" s="40"/>
      <c r="H56" s="40"/>
      <c r="I56" s="35"/>
      <c r="J56" s="40"/>
    </row>
    <row r="57" spans="1:10" s="2" customFormat="1" ht="11.25" x14ac:dyDescent="0.2">
      <c r="A57" s="2" t="s">
        <v>13</v>
      </c>
      <c r="D57" s="2" t="s">
        <v>45</v>
      </c>
      <c r="F57" s="40"/>
      <c r="G57" s="40"/>
      <c r="H57" s="40"/>
      <c r="I57" s="35"/>
      <c r="J57" s="40"/>
    </row>
    <row r="58" spans="1:10" s="2" customFormat="1" ht="11.25" x14ac:dyDescent="0.2">
      <c r="A58" s="7"/>
      <c r="F58" s="40"/>
      <c r="G58" s="40"/>
      <c r="H58" s="40"/>
      <c r="I58" s="35"/>
      <c r="J58" s="40"/>
    </row>
    <row r="59" spans="1:10" s="2" customFormat="1" ht="11.25" x14ac:dyDescent="0.2">
      <c r="A59" s="36" t="s">
        <v>9</v>
      </c>
      <c r="B59" s="36"/>
      <c r="F59" s="40"/>
      <c r="G59" s="35"/>
      <c r="H59" s="35"/>
      <c r="I59" s="35"/>
      <c r="J59" s="40"/>
    </row>
    <row r="60" spans="1:10" s="2" customFormat="1" ht="11.25" x14ac:dyDescent="0.2">
      <c r="A60" s="40">
        <v>10</v>
      </c>
      <c r="B60" s="35" t="s">
        <v>24</v>
      </c>
      <c r="F60" s="40"/>
    </row>
    <row r="61" spans="1:10" s="2" customFormat="1" ht="11.25" x14ac:dyDescent="0.2">
      <c r="A61" s="40">
        <v>11</v>
      </c>
      <c r="B61" s="35" t="s">
        <v>19</v>
      </c>
      <c r="F61" s="40"/>
    </row>
    <row r="62" spans="1:10" s="2" customFormat="1" ht="10.5" customHeight="1" x14ac:dyDescent="0.2">
      <c r="A62" s="40">
        <v>12</v>
      </c>
      <c r="B62" s="35" t="s">
        <v>14</v>
      </c>
      <c r="F62" s="40"/>
    </row>
    <row r="63" spans="1:10" s="2" customFormat="1" ht="11.25" x14ac:dyDescent="0.2">
      <c r="A63" s="40">
        <v>13</v>
      </c>
      <c r="B63" s="35" t="s">
        <v>5</v>
      </c>
      <c r="F63" s="40"/>
    </row>
    <row r="64" spans="1:10" s="2" customFormat="1" ht="11.25" x14ac:dyDescent="0.2">
      <c r="A64" s="40">
        <v>14</v>
      </c>
      <c r="B64" s="35" t="s">
        <v>20</v>
      </c>
      <c r="F64" s="40"/>
    </row>
    <row r="65" spans="1:6" s="2" customFormat="1" ht="11.25" x14ac:dyDescent="0.2">
      <c r="A65" s="40">
        <v>15</v>
      </c>
      <c r="B65" s="35" t="s">
        <v>16</v>
      </c>
      <c r="F65" s="40"/>
    </row>
    <row r="66" spans="1:6" s="2" customFormat="1" ht="11.25" x14ac:dyDescent="0.2">
      <c r="A66" s="40">
        <v>16</v>
      </c>
      <c r="B66" s="35" t="s">
        <v>10</v>
      </c>
      <c r="F66" s="40"/>
    </row>
    <row r="67" spans="1:6" s="2" customFormat="1" ht="11.25" x14ac:dyDescent="0.2">
      <c r="A67" s="40">
        <v>19</v>
      </c>
      <c r="B67" s="35" t="s">
        <v>18</v>
      </c>
      <c r="F67" s="40"/>
    </row>
    <row r="68" spans="1:6" s="2" customFormat="1" ht="11.25" x14ac:dyDescent="0.2">
      <c r="A68" s="40">
        <v>20</v>
      </c>
      <c r="B68" s="35" t="s">
        <v>21</v>
      </c>
    </row>
    <row r="69" spans="1:6" s="2" customFormat="1" ht="11.25" x14ac:dyDescent="0.2">
      <c r="A69" s="40">
        <v>30</v>
      </c>
      <c r="B69" s="35" t="s">
        <v>11</v>
      </c>
    </row>
    <row r="70" spans="1:6" s="2" customFormat="1" ht="11.25" x14ac:dyDescent="0.2">
      <c r="A70" s="40">
        <v>40</v>
      </c>
      <c r="B70" s="35" t="s">
        <v>8</v>
      </c>
    </row>
    <row r="71" spans="1:6" s="2" customFormat="1" ht="11.25" x14ac:dyDescent="0.2">
      <c r="A71" s="40">
        <v>41</v>
      </c>
      <c r="B71" s="35" t="s">
        <v>4</v>
      </c>
    </row>
    <row r="72" spans="1:6" s="2" customFormat="1" ht="11.25" x14ac:dyDescent="0.2">
      <c r="A72" s="40">
        <v>50</v>
      </c>
      <c r="B72" s="35" t="s">
        <v>22</v>
      </c>
    </row>
    <row r="73" spans="1:6" s="2" customFormat="1" ht="11.25" x14ac:dyDescent="0.2">
      <c r="A73" s="40">
        <v>60</v>
      </c>
      <c r="B73" s="35" t="s">
        <v>15</v>
      </c>
    </row>
    <row r="74" spans="1:6" s="2" customFormat="1" ht="11.25" x14ac:dyDescent="0.2">
      <c r="A74" s="40">
        <v>61</v>
      </c>
      <c r="B74" s="35" t="s">
        <v>6</v>
      </c>
    </row>
    <row r="75" spans="1:6" s="2" customFormat="1" ht="11.25" x14ac:dyDescent="0.2">
      <c r="A75" s="40">
        <v>70</v>
      </c>
      <c r="B75" s="35" t="s">
        <v>17</v>
      </c>
    </row>
    <row r="76" spans="1:6" s="2" customFormat="1" ht="11.25" x14ac:dyDescent="0.2">
      <c r="A76" s="40">
        <v>71</v>
      </c>
      <c r="B76" s="35" t="s">
        <v>7</v>
      </c>
    </row>
    <row r="77" spans="1:6" s="2" customFormat="1" ht="11.25" x14ac:dyDescent="0.2">
      <c r="A77" s="40">
        <v>90</v>
      </c>
      <c r="B77" s="35" t="s">
        <v>23</v>
      </c>
    </row>
  </sheetData>
  <mergeCells count="11">
    <mergeCell ref="J36:N36"/>
    <mergeCell ref="J37:N37"/>
    <mergeCell ref="J38:N38"/>
    <mergeCell ref="J39:N39"/>
    <mergeCell ref="J40:N40"/>
    <mergeCell ref="A35:J35"/>
    <mergeCell ref="B31:F31"/>
    <mergeCell ref="A33:J33"/>
    <mergeCell ref="B19:F19"/>
    <mergeCell ref="B27:F29"/>
    <mergeCell ref="A26:J26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firstPageNumber="17" orientation="landscape" useFirstPageNumber="1" r:id="rId1"/>
  <headerFooter alignWithMargins="0">
    <oddHeader>&amp;C&amp;8Příloha č. 4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2015-11-20T08:22:43Z</cp:lastPrinted>
  <dcterms:created xsi:type="dcterms:W3CDTF">2003-09-25T05:06:46Z</dcterms:created>
  <dcterms:modified xsi:type="dcterms:W3CDTF">2015-11-26T12:30:26Z</dcterms:modified>
</cp:coreProperties>
</file>