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75" windowWidth="15330" windowHeight="4380"/>
  </bookViews>
  <sheets>
    <sheet name="Vyúčtování dotací" sheetId="4" r:id="rId1"/>
    <sheet name="Finanční vypořádání" sheetId="1" r:id="rId2"/>
    <sheet name="Kapitoly-bez konsolidace" sheetId="2" r:id="rId3"/>
    <sheet name="Kapitoly-s konsolidací" sheetId="5" r:id="rId4"/>
  </sheets>
  <calcPr calcId="145621"/>
</workbook>
</file>

<file path=xl/calcChain.xml><?xml version="1.0" encoding="utf-8"?>
<calcChain xmlns="http://schemas.openxmlformats.org/spreadsheetml/2006/main">
  <c r="D38" i="1" l="1"/>
  <c r="D36" i="1"/>
  <c r="D45" i="1" l="1"/>
  <c r="D43" i="1"/>
  <c r="D33" i="1"/>
  <c r="D51" i="2"/>
  <c r="E45" i="2"/>
  <c r="G45" i="2"/>
  <c r="D45" i="2"/>
  <c r="C45" i="2"/>
  <c r="C51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5" i="2"/>
  <c r="F35" i="2"/>
  <c r="G34" i="2"/>
  <c r="F34" i="2"/>
  <c r="G33" i="2"/>
  <c r="F33" i="2"/>
  <c r="G31" i="2"/>
  <c r="F31" i="2"/>
  <c r="G30" i="2"/>
  <c r="F30" i="2"/>
  <c r="G29" i="2"/>
  <c r="F29" i="2"/>
  <c r="G28" i="2"/>
  <c r="F28" i="2"/>
  <c r="G27" i="2"/>
  <c r="F27" i="2"/>
  <c r="G26" i="2"/>
  <c r="F26" i="2"/>
  <c r="E23" i="2"/>
  <c r="G23" i="2"/>
  <c r="D23" i="2"/>
  <c r="D48" i="2"/>
  <c r="C23" i="2"/>
  <c r="C48" i="2"/>
  <c r="G22" i="2"/>
  <c r="F22" i="2"/>
  <c r="G21" i="2"/>
  <c r="F21" i="2"/>
  <c r="G20" i="2"/>
  <c r="F20" i="2"/>
  <c r="G19" i="2"/>
  <c r="G18" i="2"/>
  <c r="F18" i="2"/>
  <c r="G17" i="2"/>
  <c r="F17" i="2"/>
  <c r="G16" i="2"/>
  <c r="F16" i="2"/>
  <c r="G15" i="2"/>
  <c r="F15" i="2"/>
  <c r="G13" i="2"/>
  <c r="F13" i="2"/>
  <c r="G12" i="2"/>
  <c r="G11" i="2"/>
  <c r="F11" i="2"/>
  <c r="G10" i="2"/>
  <c r="F10" i="2"/>
  <c r="G9" i="2"/>
  <c r="G8" i="2"/>
  <c r="G7" i="2"/>
  <c r="F7" i="2"/>
  <c r="G6" i="2"/>
  <c r="G5" i="2"/>
  <c r="F5" i="2"/>
  <c r="G4" i="2"/>
  <c r="F4" i="2"/>
  <c r="E51" i="5"/>
  <c r="G51" i="5"/>
  <c r="G45" i="5"/>
  <c r="E45" i="5"/>
  <c r="F45" i="5"/>
  <c r="D45" i="5"/>
  <c r="D51" i="5"/>
  <c r="C45" i="5"/>
  <c r="C51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5" i="5"/>
  <c r="F35" i="5"/>
  <c r="G34" i="5"/>
  <c r="F34" i="5"/>
  <c r="G33" i="5"/>
  <c r="F33" i="5"/>
  <c r="G31" i="5"/>
  <c r="F31" i="5"/>
  <c r="G30" i="5"/>
  <c r="F30" i="5"/>
  <c r="G29" i="5"/>
  <c r="F29" i="5"/>
  <c r="G28" i="5"/>
  <c r="F28" i="5"/>
  <c r="G27" i="5"/>
  <c r="F27" i="5"/>
  <c r="G26" i="5"/>
  <c r="F26" i="5"/>
  <c r="G23" i="5"/>
  <c r="F23" i="5"/>
  <c r="E23" i="5"/>
  <c r="E48" i="5"/>
  <c r="D23" i="5"/>
  <c r="D48" i="5"/>
  <c r="C23" i="5"/>
  <c r="C48" i="5"/>
  <c r="G22" i="5"/>
  <c r="F22" i="5"/>
  <c r="G21" i="5"/>
  <c r="F21" i="5"/>
  <c r="G20" i="5"/>
  <c r="F20" i="5"/>
  <c r="G19" i="5"/>
  <c r="G18" i="5"/>
  <c r="F18" i="5"/>
  <c r="G17" i="5"/>
  <c r="F17" i="5"/>
  <c r="G16" i="5"/>
  <c r="F16" i="5"/>
  <c r="G15" i="5"/>
  <c r="F15" i="5"/>
  <c r="G13" i="5"/>
  <c r="F13" i="5"/>
  <c r="G12" i="5"/>
  <c r="G11" i="5"/>
  <c r="F11" i="5"/>
  <c r="G10" i="5"/>
  <c r="F10" i="5"/>
  <c r="G9" i="5"/>
  <c r="G8" i="5"/>
  <c r="G7" i="5"/>
  <c r="F7" i="5"/>
  <c r="G6" i="5"/>
  <c r="G5" i="5"/>
  <c r="F5" i="5"/>
  <c r="G4" i="5"/>
  <c r="F4" i="5"/>
  <c r="D22" i="1"/>
  <c r="D28" i="1"/>
  <c r="D6" i="1"/>
  <c r="D19" i="1"/>
  <c r="D16" i="1"/>
  <c r="D10" i="1"/>
  <c r="F45" i="2"/>
  <c r="E48" i="2"/>
  <c r="E51" i="2"/>
  <c r="F23" i="2"/>
  <c r="F48" i="5"/>
  <c r="G48" i="5"/>
  <c r="F51" i="5"/>
  <c r="G51" i="2"/>
  <c r="F51" i="2"/>
  <c r="G48" i="2"/>
  <c r="F48" i="2"/>
  <c r="D32" i="1"/>
  <c r="D37" i="1"/>
</calcChain>
</file>

<file path=xl/sharedStrings.xml><?xml version="1.0" encoding="utf-8"?>
<sst xmlns="http://schemas.openxmlformats.org/spreadsheetml/2006/main" count="315" uniqueCount="172">
  <si>
    <t>Řádek</t>
  </si>
  <si>
    <t>Text</t>
  </si>
  <si>
    <t>Finanční částka</t>
  </si>
  <si>
    <t>1.</t>
  </si>
  <si>
    <t>Zůstatek na ZBÚ</t>
  </si>
  <si>
    <t xml:space="preserve">2. </t>
  </si>
  <si>
    <t>3.</t>
  </si>
  <si>
    <t>4.</t>
  </si>
  <si>
    <t>5.</t>
  </si>
  <si>
    <t>6.</t>
  </si>
  <si>
    <t>7.</t>
  </si>
  <si>
    <t>a.</t>
  </si>
  <si>
    <t>b.</t>
  </si>
  <si>
    <t>c.</t>
  </si>
  <si>
    <t>d.</t>
  </si>
  <si>
    <t xml:space="preserve">Zůstatek depozitního účtu </t>
  </si>
  <si>
    <t>e.</t>
  </si>
  <si>
    <t>8.</t>
  </si>
  <si>
    <t>9.</t>
  </si>
  <si>
    <t>ZŠ PV, ul. Vl. Majakovského 1</t>
  </si>
  <si>
    <t>Změna stavu</t>
  </si>
  <si>
    <t>Počáteční stav</t>
  </si>
  <si>
    <t>Sociální fond - počáteční stav</t>
  </si>
  <si>
    <t>Sociální fond - změna stavu</t>
  </si>
  <si>
    <t>Sociální fond</t>
  </si>
  <si>
    <t>Aktivní vypořádání celkem</t>
  </si>
  <si>
    <t>Pasivní vypořádání celkem</t>
  </si>
  <si>
    <t>Stav peněžních prostředků po finančním vypořádání</t>
  </si>
  <si>
    <t xml:space="preserve">Stav peněžních prostředků k použití </t>
  </si>
  <si>
    <t>Zůstatek účtů trvalých peněžních fondů</t>
  </si>
  <si>
    <t>ZŠ a MŠ PV, Melantrichova ul. 60</t>
  </si>
  <si>
    <t>RG a ZŠ města PV, Studentská ul. 2</t>
  </si>
  <si>
    <t>ZUŠ Vl. Ambrose PV, Kravařova ul. 14</t>
  </si>
  <si>
    <t>Kapitola</t>
  </si>
  <si>
    <t>Název</t>
  </si>
  <si>
    <t>RS</t>
  </si>
  <si>
    <t>RU</t>
  </si>
  <si>
    <t>Správa a zabezpečení</t>
  </si>
  <si>
    <t>Krizové řízení</t>
  </si>
  <si>
    <t>Městská policie</t>
  </si>
  <si>
    <t>Občanské záležitosti</t>
  </si>
  <si>
    <t>Sociální věci</t>
  </si>
  <si>
    <t>Obecní živnostenský úřad</t>
  </si>
  <si>
    <t>Životní prostředí</t>
  </si>
  <si>
    <t>Doprava</t>
  </si>
  <si>
    <t>Stavební úřad</t>
  </si>
  <si>
    <t>Příjmy celkem</t>
  </si>
  <si>
    <t>Výdaje celkem</t>
  </si>
  <si>
    <t>Saldo příjmů a výdajů</t>
  </si>
  <si>
    <t>Financování celkem</t>
  </si>
  <si>
    <t>Informační technologie</t>
  </si>
  <si>
    <t>Rozvoj a investice</t>
  </si>
  <si>
    <t>Finanční</t>
  </si>
  <si>
    <t>DUHA KK u hradeb</t>
  </si>
  <si>
    <t xml:space="preserve">Kap. 50 </t>
  </si>
  <si>
    <t>Kancelář tajemníka</t>
  </si>
  <si>
    <t>Školství, kultura a sport</t>
  </si>
  <si>
    <t>Správa a nakládání s majetkem města</t>
  </si>
  <si>
    <t>Správa a údržba majetku města</t>
  </si>
  <si>
    <t>MŠ PV, ul. Šárka 4a, PO</t>
  </si>
  <si>
    <t>Trvalé peněžní fondy bez SF - počáteční stav</t>
  </si>
  <si>
    <t>Trvalé peněžní fondy bez SF - změna stavu</t>
  </si>
  <si>
    <t>Zůstatek účtu hospodářské činnosti</t>
  </si>
  <si>
    <t>Trvalé peněžní fondy bez SF</t>
  </si>
  <si>
    <t>Kancelář primátora</t>
  </si>
  <si>
    <t>Trvalé peněžní fondy bez SF - převod ze ZBÚ (návrh usnesení)</t>
  </si>
  <si>
    <t>Aktivní vypořádání příspěvkových organizací (návrh usnesení)</t>
  </si>
  <si>
    <t>Aktivní vypořádání se SR ČR prostřednictvím KÚ OlK (návrh usnesení)</t>
  </si>
  <si>
    <t>Pozemek Galva s.r.o.</t>
  </si>
  <si>
    <t>Finanční hospodaření - návrh finančního vypořádání - peněžní prostředky</t>
  </si>
  <si>
    <t>Vyhodnocení plnění rozpočtu statutárního města Prostějova za období 1.1. - 31.12.2014 v tis. Kč dle kapitol bez konsolidace</t>
  </si>
  <si>
    <t>Vyhodnocení plnění rozpočtu statutárního města Prostějova za období 1.1. - 31.12.2014 v tis. Kč dle kapitol s konsolidací</t>
  </si>
  <si>
    <t>RS - rozpočet schválený</t>
  </si>
  <si>
    <t>RU - rozpočet upravený</t>
  </si>
  <si>
    <t>Sk - skutečnost</t>
  </si>
  <si>
    <t>Skutečnost</t>
  </si>
  <si>
    <t>Sk/RU %</t>
  </si>
  <si>
    <t>Sk/RS %</t>
  </si>
  <si>
    <t>Lic: S00A                                             * * *    G O R D I C   s o f t w a r e - U C R  * * *                                          Strana:     1</t>
  </si>
  <si>
    <t xml:space="preserve">                                                                                                                                                            (mupv)</t>
  </si>
  <si>
    <t>******************************************************************************************************************************************************************</t>
  </si>
  <si>
    <t>IČO: 00288659  Statutární město PV                                                                                                               Čas  :   13:57:44</t>
  </si>
  <si>
    <t>UCS: 00288659  Statutární město Prostějov                                                                                                        Datum: 26.02.2015</t>
  </si>
  <si>
    <t xml:space="preserve">                                   B I L A N C E   V Š E C H   D O T A C Í   D L E   Ú Č E L Ů   za období 12/2014                                    0000ALV01FXF</t>
  </si>
  <si>
    <t>NS : 00288659  Statutární město Prostějov                                                                                                  UCRSB355 08102014 16:20</t>
  </si>
  <si>
    <t>UZ        Název                                               RU tis.Kč (Příj)   RU tis.Kč (Výd)            Příjmy Kč            Výdaje Kč  P/RU %  V/RU %   V/P %</t>
  </si>
  <si>
    <t>000000008 NIV dotace-akceschopnost jednotek DH                          200,00            200,00           200 000,00           200 000,00  100,00  100,00  100,00</t>
  </si>
  <si>
    <t>000000016 Sportcentrum-soutěže a přehlídky                               15,98             15,98            15 980,00            15 980,00  100,00  100,00  100,00</t>
  </si>
  <si>
    <t>000000112 Podpora vzdělávání OL kraje                                    13,00             13,00            13 000,00            13 000,00  100,00  100,00  100,00</t>
  </si>
  <si>
    <t>000000204 Regionální funkce knihoven                                  1 656,35          1 656,35         1 656 350,00         1 656 350,00  100,00  100,00  100,00</t>
  </si>
  <si>
    <t>000000212 OL kraj - kulturní aktivity                                   210,00            210,00           210 000,00           210 000,00  100,00  100,00  100,00</t>
  </si>
  <si>
    <t>000000213 Wolkrův Prostějov 2013                                        320,00            320,00           320 000,00           320 000,00  100,00  100,00  100,00</t>
  </si>
  <si>
    <t>000000512 Mobilní průvodce Prostějovem                                   33,00             33,00            33 000,00            33 000,00  100,00  100,00  100,00</t>
  </si>
  <si>
    <t>000000605 Křižovatka Dolní, vč. CS Dolní                                800,00            800,00           800 000,00           800 000,00  100,00  100,00  100,00</t>
  </si>
  <si>
    <t>000000608 Osvětlení Čechůvky                                            195,90            195,90           195 895,00           195 895,00  100,00  100,00  100,00</t>
  </si>
  <si>
    <t>000013010 Státní příspěvek na výkon pěstounské péče                   2 904,00          5 586,62         2 904 000,00         1 202 661,00  100,00   21,53   41,41</t>
  </si>
  <si>
    <t>000013011 Dotace na výkon čin. obce s rozš. působ. - SPOD             6 947,80          6 719,76         6 947 804,28         6 776 966,00  100,00  100,85   97,54</t>
  </si>
  <si>
    <t>000013101 Aktivni politika zamestnanosti pro OkU a obce                  14,40             14,40            14 400,00            14 400,00  100,00  100,00  100,00</t>
  </si>
  <si>
    <t>000014004 neinvest.transfery krajům - o požární ochraně                 166,87            166,87           166 874,00           166 874,00  100,00  100,00  100,00</t>
  </si>
  <si>
    <t>000014013 Zvýšení kvality řízení v úřadech veř.správy-EU                720,67            646,59           720 672,26           646 588,26  100,00  100,00   89,72</t>
  </si>
  <si>
    <t>000014018 prevence kriminality                                          141,00            141,00           141 000,00           141 000,00  100,00  100,00  100,00</t>
  </si>
  <si>
    <t>000014943 Podpora prevence kriminality - program č. 114080 -            222,00            222,00           222 000,00           222 000,00  100,00  100,00  100,00</t>
  </si>
  <si>
    <t>000017880 Podpora regen. panelových sídlišť                           2 572,00          2 572,00         2 571 998,00         2 571 998,00  100,00  100,00  100,00</t>
  </si>
  <si>
    <t>000029004 Uhrada zvysenych nakladu podle § 24 odst. 2 les.z.             34,80             34,80            34 800,00            34 800,00  100,00  100,00  100,00</t>
  </si>
  <si>
    <t>000029008 Naklady na cin. odborneho les.hospodare podle § 37            384,94            384,94           384 938,00           384 938,00  100,00  100,00  100,00</t>
  </si>
  <si>
    <t>000034053 Účelové dotace na rozvoj inf. sítě veřejných knih.             66,00             66,00            66 000,00            66 000,00  100,00  100,00  100,00</t>
  </si>
  <si>
    <t>000034054 Ucelove dotace na Program regen.mest. pamat. rezer            400,00            400,00           400 000,00           400 000,00  100,00  100,00  100,00</t>
  </si>
  <si>
    <t>000034070 Ucelove dotace na kulturni akce (aktivity)                    290,00            290,00           290 000,00           290 000,00  100,00  100,00  100,00</t>
  </si>
  <si>
    <t>000034544 Veřejné inform.služby knihoven-investice                       59,00             59,00            59 000,00            59 000,00  100,00  100,00  100,00</t>
  </si>
  <si>
    <t>000098187 Volby do Senátu a do zastupitelstev obcí                    1 076,00          1 076,00         1 076 000,00         1 274 487,36  100,00  118,45  118,45</t>
  </si>
  <si>
    <t>000098348 Účel.dotace -konání voleb do Evrop.Parlamentu               1 076,00          1 076,00         1 076 000,00         1 302 297,42  100,00  121,03  121,03</t>
  </si>
  <si>
    <t>032133030 Poč.vzděl.v glogál.grantech OP VK-neinv.-EU                    91,63             91,63            91 631,23            91 631,23  100,00  100,00  100,00</t>
  </si>
  <si>
    <t>032533030 Poč.vzděl.v glogál.grantech OP VK-neinv.-EU                   519,24            519,24           519 243,55           519 243,55  100,00  100,00  100,00</t>
  </si>
  <si>
    <t>033113234 Aktiv.politika zaměstnanosti-15 % národní podíl               336,60            263,07           336 595,65           263 072,55  100,00  100,00   78,16</t>
  </si>
  <si>
    <t>033513234 Aktiv.politika zaměstnanosti-85% evrop.podíl                1 907,38          1 490,74         1 907 375,35         1 490 744,45  100,00  100,00   78,16</t>
  </si>
  <si>
    <t>038587505 Invest.dotace prostředky RR-EU                             10 426,81              0,00        10 426 812,78                 0,00  100,00  ******    0,00</t>
  </si>
  <si>
    <t>053190001 OP ŽP (2007-2013) - NIV                                        73,04             49,97            73 043,79            49 969,65  100,00  100,00   68,41</t>
  </si>
  <si>
    <t>053190877 OP život. prostředí - spolufinancování                      1 540,12          1 520,95         1 540 124,95         1 520 946,12  100,00  100,00   98,75</t>
  </si>
  <si>
    <t>053515319 Podpora zlepš. stavu přírody a krajiny - EU - NIV             729,90            699,58           729 901,41           699 575,31  100,00  100,00   95,85</t>
  </si>
  <si>
    <t>053515827 OP ŽP - rozšíření botanické zahrady                         2 709,42          2 571,52         2 709 417,74         2 571 516,02  100,00  100,00   94,91</t>
  </si>
  <si>
    <t>054515374 Podpora zkvalit. naklád. s odpady - EU - NIV                  355,45              0,00           355 449,60                 0,00  100,00  ******    0,00</t>
  </si>
  <si>
    <t>054515825 Snižování rizika povodní                                      863,94            863,94           863 940,00           863 940,00  100,00  100,00  100,00</t>
  </si>
  <si>
    <t>054515835 Podpora uživatel. využ. zdroje energie - EU                22 462,44         22 301,26        22 462 437,30        22 301 262,85  100,00  100,00   99,28</t>
  </si>
  <si>
    <t>==================================================================================================================================================================</t>
  </si>
  <si>
    <t xml:space="preserve">      C E L K E M                                                    62 535,68         53 272,11        62 535 684,89        49 370 136,77  100,00   92,68   78,95</t>
  </si>
  <si>
    <t>Vyúčtování: 5.12.2014; byla nárokována částka 198.487,36 Kč v rámci finančního vypúořádání roku 2014</t>
  </si>
  <si>
    <t>Vyúčtování: 6.12.2014; byla nárokována částka 226.297,42 Kč v rámci finančního vypúořádání roku 2014</t>
  </si>
  <si>
    <t>Po schválení monitorovacích zpráv bude v roce 2015 provedeno finanční vypořádání</t>
  </si>
  <si>
    <t>Vyúčtování: 10.9.2014:  finanční prostředky plně vyčerpány</t>
  </si>
  <si>
    <t>Vyúčtování: 11.9.2014:  finanční prostředky plně vyčerpány</t>
  </si>
  <si>
    <t>Vyúčtování: 9.1.2015:  finanční prostředky plně vyčerpány</t>
  </si>
  <si>
    <t>Vyúčtování: 19.1.2015:  finanční prostředky plně vyčerpány</t>
  </si>
  <si>
    <t>Vyúčtování: 26.6.2014, 17.12.2014:  finanční prostředky plně vyčerpány</t>
  </si>
  <si>
    <t>Vyúčtování: 29.9.2014, 11.12.2014:  finanční prostředky plně vyčerpány</t>
  </si>
  <si>
    <t>Vyúčtování: 19.11.2014; finanční prostředky plně vyčerpány</t>
  </si>
  <si>
    <t>Vyúčtování: 2015; finanční prostředky plně vyčerpány</t>
  </si>
  <si>
    <t>Vyúčtování: 14.1.2015; finanční prostředky plně vyčerpány</t>
  </si>
  <si>
    <t>Vyúčtování: 11.7.2014, 28.11.2014; finanční prostředky plně vyčerpány</t>
  </si>
  <si>
    <t>Vyúčtování: 6.1.2014, 15.5.2014, 15.9.2014, 1.12.2014; finanční prostředky plně vyčerpány</t>
  </si>
  <si>
    <t>Vyúčtování: 13.1.2015; finanční prostředky plně vyčerpány</t>
  </si>
  <si>
    <t>Vyúčtování: 13.1.2015, 20.1.2015; finanční prostředky plně vyčerpány</t>
  </si>
  <si>
    <t>Vyúčtování: ve mzdách 2014; finanční prostředky plně vyčerpány</t>
  </si>
  <si>
    <t>Finanční prostředky ve výši 4.383.962 Kč přechází dle podmínek příspěvku do roku 2015</t>
  </si>
  <si>
    <t>Vyúčtování: 2014; prostředky ve výši 355.169,32 Kč (ROZOP 70/2014) byly uloženy do rezerv města (FRR) – předfinancováno v roce 2013; dotační titul CZ.1.04/4.1.01/69.00003</t>
  </si>
  <si>
    <t>Vyúčtování: 1/2015; finanční prostředky plně vyčerpány</t>
  </si>
  <si>
    <t>Vyúčtování: 2/2015; finanční prostředky plně vyčerpány</t>
  </si>
  <si>
    <t>Byla nárokována částka 57.206 Kč v rámci finančního vypořádání roku 2014. Finanční vypořádání roku 2013 (228.044,28 Kč) bylo směrováno do rezerv města - FRR (ROZOP 19/2014)</t>
  </si>
  <si>
    <t>Vyúčtování: průběžně; dotační prostředky byly částečně předfinancovány v roce 2013 z prostředků města; v roce 2014 byly tyto došlé prostředky (73.523,10 Kč) směrovány do rezerv města - FRR (ROZOP 34/2014)</t>
  </si>
  <si>
    <t xml:space="preserve">Vyúčtování: průběžně; dotační prostředky byly částečně předfinancovány v roce 2013 z prostředků města; v roce 2014 byly tyto došlé prostředky (416.630,90 Kč) směrovány do rezerv města - FRR (ROZOP 34/2014) </t>
  </si>
  <si>
    <t>4 akce; vyúčtování: bez vyúčtování, 2015; dotační prostředky byly předfinancovány v roce 2013 z prostředků města; v roce 2014 byly tyto došlé prostředky (10.426.812,78 Kč) směrovány do rezerv města - FRR (ROZOP 39/2014 a 69/2014)</t>
  </si>
  <si>
    <t>3 akce; vyúčtování: 2014, 2015; dotační prostředky byly částečně předfinancovány v roce 2013 z prostředků města; v roce 2014 byly tyto došlé prostředky (23.074,14 Kč) směrovány do rezerv města - FRR (ROZOP 61/2014 a 68/2014)</t>
  </si>
  <si>
    <t>7 akcí; vyúčtování: 2015, 2016; dotační prostředky byly částečně předfinancovány v roce 2013 z prostředků města; v roce 2014 byly tyto došlé prostředky (19.178,83 Kč) směrovány do rezerv města  - FRR (ROZOP 59/2014, 61/2014 a 69/2014)</t>
  </si>
  <si>
    <t>2 akce; vyúčtování: 2015; dotační prostředky byly částečně předfinancovány v roce 2013 z prostředků města; v roce 2014 byly tyto došlé prostředky (30.326,10 Kč) směrovány do rezerv města - FRR (ROZOP 61/2014)</t>
  </si>
  <si>
    <t>2 akce; vyúčtování: 2015; dotační prostředky byly částečně předfinancovány v roce 2013 z prostředků města; v roce 2014 byly tyto došlé prostředky (137.901,72 Kč) směrovány do rezerv města - FRR (ROZOP 59/2014, 61/2014)</t>
  </si>
  <si>
    <t>1 akce; vyúčtování: 2014; dotační prostředky byly předfinancovány v roce 2013 z prostředků města; v roce 2014 byly tyto došlé prostředky (355.449,60 Kč) směrovány do rezerv města - FRR (ROZOP 68/2014)</t>
  </si>
  <si>
    <t>1 akce; vyúčtování: 2016; finanční prostředky plně vyčerpány</t>
  </si>
  <si>
    <t>2 akce; vyúčtování: 2016; dotační prostředky byly částečně předfinancovány v roce 2013 z prostředků města; v roce 2014 byly tyto došlé prostředky (161.174,45 Kč) směrovány do rezerv města - FRR (ROZOP 59/2014, 61/2014 a 69/2014)</t>
  </si>
  <si>
    <t>Návrh finančního vypořádání roku 2014 v Kč</t>
  </si>
  <si>
    <t>Převod na FRR a FZ - účet trvalých peněžních fondů bez SF (návrh usnesení)</t>
  </si>
  <si>
    <t>ÚZ 000098178 - Volby do 1/3 Senátu PČR a do zastupitelstev obcí</t>
  </si>
  <si>
    <t>ÚZ 000098348 - Volby do Evropského parlamentu</t>
  </si>
  <si>
    <t>ÚZ 000013011 - Výkon sociálně - právní ochrany dětí</t>
  </si>
  <si>
    <t>10.</t>
  </si>
  <si>
    <t>Schválené nerealizované nebo částečně realizované akce roku 2014 - požadavek zařadit do rozpočtu roku 2015 (návrh usnesení)</t>
  </si>
  <si>
    <t>Výkupy pozemků - CS Žešov</t>
  </si>
  <si>
    <t>Výkupy pozemků - ostatní</t>
  </si>
  <si>
    <t>Finanční prostředky na účtech trvalých peněžních fondů k 31.12.2014</t>
  </si>
  <si>
    <t>Ekologický poplatek SFŽP ČR za měsíc 12/2014</t>
  </si>
  <si>
    <t>Předprodej vstupenek realizovaný pro ND Brno za měsíc 12/2014</t>
  </si>
  <si>
    <t>Pasívní vypořádání se SFŽP ČR a ND Brno (návrh usnesení)</t>
  </si>
  <si>
    <t xml:space="preserve">Kap. 10 </t>
  </si>
  <si>
    <t>Faktura za propagační služby od firmy TK PLUS, s.r.o. za IV.Q. přišla až v lednu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</si>
</sst>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E"/>
      <charset val="238"/>
    </font>
    <font>
      <b/>
      <sz val="12"/>
      <name val="Times New Roman CE"/>
      <family val="1"/>
      <charset val="238"/>
    </font>
    <font>
      <sz val="7"/>
      <name val="Times New Roman CE"/>
      <family val="1"/>
      <charset val="238"/>
    </font>
    <font>
      <sz val="8"/>
      <name val="Arial CE"/>
      <charset val="238"/>
    </font>
    <font>
      <b/>
      <sz val="6.5"/>
      <name val="Times New Roman CE"/>
      <family val="1"/>
      <charset val="238"/>
    </font>
    <font>
      <sz val="6.5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u/>
      <sz val="10"/>
      <name val="Times New Roman CE"/>
      <family val="1"/>
      <charset val="238"/>
    </font>
    <font>
      <b/>
      <u/>
      <sz val="7.5"/>
      <name val="Times New Roman CE"/>
      <family val="1"/>
      <charset val="238"/>
    </font>
    <font>
      <sz val="7.5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7.5"/>
      <name val="Times New Roman CE"/>
      <family val="1"/>
      <charset val="238"/>
    </font>
    <font>
      <b/>
      <sz val="7.5"/>
      <name val="Courier New"/>
      <family val="3"/>
      <charset val="238"/>
    </font>
    <font>
      <b/>
      <sz val="7.5"/>
      <name val="Arial CE"/>
      <charset val="238"/>
    </font>
    <font>
      <sz val="7.5"/>
      <name val="Courier New"/>
      <family val="3"/>
      <charset val="238"/>
    </font>
    <font>
      <sz val="7.5"/>
      <name val="Arial CE"/>
      <charset val="238"/>
    </font>
    <font>
      <sz val="7.5"/>
      <name val="Times New Roman"/>
      <family val="1"/>
      <charset val="238"/>
    </font>
    <font>
      <sz val="10"/>
      <name val="Times New Roman"/>
      <charset val="238"/>
    </font>
    <font>
      <sz val="8"/>
      <name val="Times New Roman CE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0" fontId="12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2" fillId="0" borderId="1" xfId="0" applyNumberFormat="1" applyFont="1" applyBorder="1"/>
    <xf numFmtId="4" fontId="12" fillId="0" borderId="0" xfId="0" applyNumberFormat="1" applyFont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4" fontId="12" fillId="0" borderId="2" xfId="0" applyNumberFormat="1" applyFont="1" applyBorder="1"/>
    <xf numFmtId="0" fontId="11" fillId="0" borderId="0" xfId="0" applyFont="1"/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4" fontId="12" fillId="0" borderId="3" xfId="0" applyNumberFormat="1" applyFont="1" applyBorder="1"/>
    <xf numFmtId="4" fontId="11" fillId="0" borderId="0" xfId="0" applyNumberFormat="1" applyFont="1"/>
    <xf numFmtId="0" fontId="11" fillId="0" borderId="0" xfId="0" applyFont="1" applyFill="1"/>
    <xf numFmtId="0" fontId="12" fillId="0" borderId="0" xfId="0" applyFont="1" applyBorder="1" applyAlignment="1">
      <alignment horizont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/>
    <xf numFmtId="4" fontId="12" fillId="0" borderId="1" xfId="0" applyNumberFormat="1" applyFont="1" applyFill="1" applyBorder="1"/>
    <xf numFmtId="4" fontId="12" fillId="0" borderId="0" xfId="0" applyNumberFormat="1" applyFont="1" applyFill="1" applyBorder="1"/>
    <xf numFmtId="4" fontId="12" fillId="0" borderId="3" xfId="0" applyNumberFormat="1" applyFont="1" applyFill="1" applyBorder="1"/>
    <xf numFmtId="0" fontId="4" fillId="2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4" xfId="0" applyFont="1" applyFill="1" applyBorder="1"/>
    <xf numFmtId="4" fontId="12" fillId="3" borderId="4" xfId="0" applyNumberFormat="1" applyFont="1" applyFill="1" applyBorder="1"/>
    <xf numFmtId="4" fontId="11" fillId="3" borderId="4" xfId="0" applyNumberFormat="1" applyFont="1" applyFill="1" applyBorder="1"/>
    <xf numFmtId="4" fontId="11" fillId="3" borderId="4" xfId="0" applyNumberFormat="1" applyFont="1" applyFill="1" applyBorder="1" applyProtection="1">
      <protection locked="0"/>
    </xf>
    <xf numFmtId="0" fontId="24" fillId="0" borderId="3" xfId="0" applyFont="1" applyBorder="1"/>
    <xf numFmtId="4" fontId="24" fillId="0" borderId="3" xfId="0" applyNumberFormat="1" applyFont="1" applyBorder="1"/>
    <xf numFmtId="0" fontId="14" fillId="0" borderId="3" xfId="0" applyFont="1" applyBorder="1" applyAlignment="1">
      <alignment horizontal="left"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3" xfId="0" applyFont="1" applyBorder="1" applyAlignment="1">
      <alignment horizontal="center"/>
    </xf>
    <xf numFmtId="0" fontId="11" fillId="0" borderId="3" xfId="0" applyFont="1" applyBorder="1"/>
    <xf numFmtId="4" fontId="11" fillId="0" borderId="3" xfId="0" applyNumberFormat="1" applyFont="1" applyBorder="1"/>
    <xf numFmtId="4" fontId="11" fillId="0" borderId="3" xfId="0" applyNumberFormat="1" applyFont="1" applyFill="1" applyBorder="1"/>
    <xf numFmtId="4" fontId="15" fillId="0" borderId="3" xfId="0" applyNumberFormat="1" applyFont="1" applyFill="1" applyBorder="1"/>
    <xf numFmtId="4" fontId="15" fillId="0" borderId="3" xfId="0" applyNumberFormat="1" applyFont="1" applyBorder="1"/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4" fontId="11" fillId="0" borderId="2" xfId="0" applyNumberFormat="1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4" fontId="11" fillId="0" borderId="5" xfId="0" applyNumberFormat="1" applyFont="1" applyBorder="1"/>
    <xf numFmtId="0" fontId="11" fillId="2" borderId="4" xfId="0" applyFont="1" applyFill="1" applyBorder="1" applyAlignment="1">
      <alignment horizontal="center"/>
    </xf>
    <xf numFmtId="4" fontId="11" fillId="4" borderId="4" xfId="0" applyNumberFormat="1" applyFont="1" applyFill="1" applyBorder="1"/>
    <xf numFmtId="4" fontId="11" fillId="2" borderId="4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4" fontId="10" fillId="0" borderId="3" xfId="0" applyNumberFormat="1" applyFont="1" applyBorder="1"/>
    <xf numFmtId="4" fontId="10" fillId="0" borderId="2" xfId="0" applyNumberFormat="1" applyFont="1" applyBorder="1"/>
    <xf numFmtId="0" fontId="11" fillId="4" borderId="4" xfId="0" applyFont="1" applyFill="1" applyBorder="1"/>
    <xf numFmtId="0" fontId="11" fillId="2" borderId="4" xfId="0" applyFont="1" applyFill="1" applyBorder="1"/>
    <xf numFmtId="4" fontId="11" fillId="2" borderId="4" xfId="0" applyNumberFormat="1" applyFont="1" applyFill="1" applyBorder="1"/>
    <xf numFmtId="0" fontId="13" fillId="2" borderId="4" xfId="0" applyFont="1" applyFill="1" applyBorder="1"/>
    <xf numFmtId="4" fontId="13" fillId="2" borderId="4" xfId="0" applyNumberFormat="1" applyFont="1" applyFill="1" applyBorder="1"/>
    <xf numFmtId="0" fontId="17" fillId="0" borderId="0" xfId="0" applyFont="1" applyAlignment="1">
      <alignment vertical="center"/>
    </xf>
    <xf numFmtId="0" fontId="18" fillId="0" borderId="0" xfId="0" applyFont="1"/>
    <xf numFmtId="0" fontId="17" fillId="4" borderId="0" xfId="0" applyFont="1" applyFill="1" applyAlignment="1">
      <alignment vertical="center"/>
    </xf>
    <xf numFmtId="0" fontId="18" fillId="4" borderId="0" xfId="0" applyFont="1" applyFill="1"/>
    <xf numFmtId="0" fontId="17" fillId="2" borderId="0" xfId="0" applyFont="1" applyFill="1" applyAlignment="1">
      <alignment vertical="center"/>
    </xf>
    <xf numFmtId="0" fontId="18" fillId="2" borderId="0" xfId="0" applyFont="1" applyFill="1"/>
    <xf numFmtId="0" fontId="17" fillId="3" borderId="0" xfId="0" applyFont="1" applyFill="1" applyAlignment="1">
      <alignment vertical="center"/>
    </xf>
    <xf numFmtId="0" fontId="18" fillId="3" borderId="0" xfId="0" applyFont="1" applyFill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/>
    <xf numFmtId="0" fontId="12" fillId="0" borderId="6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0" fillId="0" borderId="1" xfId="1" applyFont="1" applyBorder="1"/>
    <xf numFmtId="4" fontId="10" fillId="0" borderId="1" xfId="1" applyNumberFormat="1" applyFont="1" applyBorder="1"/>
    <xf numFmtId="0" fontId="14" fillId="0" borderId="10" xfId="0" applyFont="1" applyBorder="1" applyAlignment="1">
      <alignment horizontal="left" vertical="top"/>
    </xf>
    <xf numFmtId="0" fontId="10" fillId="0" borderId="11" xfId="0" applyFont="1" applyBorder="1"/>
    <xf numFmtId="4" fontId="24" fillId="0" borderId="10" xfId="0" applyNumberFormat="1" applyFont="1" applyBorder="1"/>
    <xf numFmtId="0" fontId="12" fillId="0" borderId="10" xfId="0" applyFont="1" applyBorder="1"/>
    <xf numFmtId="0" fontId="23" fillId="0" borderId="3" xfId="0" applyFont="1" applyFill="1" applyBorder="1" applyAlignment="1">
      <alignment horizontal="center"/>
    </xf>
    <xf numFmtId="4" fontId="23" fillId="0" borderId="3" xfId="0" applyNumberFormat="1" applyFont="1" applyFill="1" applyBorder="1"/>
    <xf numFmtId="4" fontId="23" fillId="0" borderId="0" xfId="0" applyNumberFormat="1" applyFont="1" applyFill="1"/>
    <xf numFmtId="0" fontId="23" fillId="0" borderId="0" xfId="0" applyFont="1" applyFill="1"/>
    <xf numFmtId="0" fontId="23" fillId="0" borderId="10" xfId="0" applyFont="1" applyFill="1" applyBorder="1" applyAlignment="1">
      <alignment horizontal="center"/>
    </xf>
    <xf numFmtId="4" fontId="23" fillId="0" borderId="10" xfId="0" applyNumberFormat="1" applyFont="1" applyFill="1" applyBorder="1"/>
    <xf numFmtId="0" fontId="10" fillId="0" borderId="0" xfId="1" applyFont="1"/>
    <xf numFmtId="4" fontId="10" fillId="0" borderId="3" xfId="1" applyNumberFormat="1" applyFont="1" applyBorder="1"/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14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vertical="center"/>
    </xf>
    <xf numFmtId="4" fontId="25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tabSelected="1" zoomScaleNormal="100" workbookViewId="0"/>
  </sheetViews>
  <sheetFormatPr defaultRowHeight="9.75" x14ac:dyDescent="0.15"/>
  <cols>
    <col min="1" max="16384" width="9.140625" style="76"/>
  </cols>
  <sheetData>
    <row r="1" spans="1:16" ht="10.5" x14ac:dyDescent="0.15">
      <c r="A1" s="75" t="s">
        <v>78</v>
      </c>
    </row>
    <row r="2" spans="1:16" ht="10.5" x14ac:dyDescent="0.15">
      <c r="A2" s="75" t="s">
        <v>79</v>
      </c>
    </row>
    <row r="3" spans="1:16" ht="10.5" x14ac:dyDescent="0.15">
      <c r="A3" s="75" t="s">
        <v>80</v>
      </c>
    </row>
    <row r="4" spans="1:16" ht="10.5" x14ac:dyDescent="0.15">
      <c r="A4" s="75" t="s">
        <v>81</v>
      </c>
    </row>
    <row r="5" spans="1:16" ht="10.5" x14ac:dyDescent="0.15">
      <c r="A5" s="75" t="s">
        <v>82</v>
      </c>
    </row>
    <row r="6" spans="1:16" ht="10.5" x14ac:dyDescent="0.15">
      <c r="A6" s="75" t="s">
        <v>83</v>
      </c>
    </row>
    <row r="7" spans="1:16" ht="10.5" x14ac:dyDescent="0.15">
      <c r="A7" s="75" t="s">
        <v>84</v>
      </c>
    </row>
    <row r="8" spans="1:16" ht="10.5" x14ac:dyDescent="0.15">
      <c r="A8" s="75" t="s">
        <v>80</v>
      </c>
    </row>
    <row r="9" spans="1:16" ht="10.5" x14ac:dyDescent="0.15">
      <c r="A9" s="79" t="s">
        <v>85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ht="10.5" x14ac:dyDescent="0.15">
      <c r="A10" s="75"/>
    </row>
    <row r="11" spans="1:16" ht="10.5" x14ac:dyDescent="0.15">
      <c r="A11" s="81" t="s">
        <v>86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1:16" s="87" customFormat="1" x14ac:dyDescent="0.15">
      <c r="A12" s="88"/>
      <c r="B12" s="87" t="s">
        <v>128</v>
      </c>
    </row>
    <row r="13" spans="1:16" s="87" customFormat="1" x14ac:dyDescent="0.15">
      <c r="A13" s="88"/>
    </row>
    <row r="14" spans="1:16" ht="10.5" x14ac:dyDescent="0.15">
      <c r="A14" s="81" t="s">
        <v>87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1:16" s="87" customFormat="1" x14ac:dyDescent="0.15">
      <c r="A15" s="88"/>
      <c r="B15" s="87" t="s">
        <v>129</v>
      </c>
    </row>
    <row r="16" spans="1:16" s="87" customFormat="1" x14ac:dyDescent="0.15">
      <c r="A16" s="88"/>
    </row>
    <row r="17" spans="1:17" ht="10.5" x14ac:dyDescent="0.15">
      <c r="A17" s="81" t="s">
        <v>88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7" s="87" customFormat="1" x14ac:dyDescent="0.15">
      <c r="A18" s="88"/>
      <c r="B18" s="87" t="s">
        <v>130</v>
      </c>
    </row>
    <row r="19" spans="1:17" s="87" customFormat="1" x14ac:dyDescent="0.15">
      <c r="A19" s="88"/>
    </row>
    <row r="20" spans="1:17" ht="10.5" x14ac:dyDescent="0.15">
      <c r="A20" s="81" t="s">
        <v>89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7" s="87" customFormat="1" x14ac:dyDescent="0.15">
      <c r="A21" s="88"/>
      <c r="B21" s="87" t="s">
        <v>131</v>
      </c>
    </row>
    <row r="22" spans="1:17" s="87" customFormat="1" x14ac:dyDescent="0.15">
      <c r="A22" s="88"/>
    </row>
    <row r="23" spans="1:17" ht="10.5" x14ac:dyDescent="0.2">
      <c r="A23" s="81" t="s">
        <v>90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6"/>
    </row>
    <row r="24" spans="1:17" s="87" customFormat="1" x14ac:dyDescent="0.15">
      <c r="A24" s="88"/>
      <c r="B24" s="87" t="s">
        <v>132</v>
      </c>
    </row>
    <row r="25" spans="1:17" s="87" customFormat="1" x14ac:dyDescent="0.15">
      <c r="A25" s="88"/>
    </row>
    <row r="26" spans="1:17" ht="10.5" x14ac:dyDescent="0.15">
      <c r="A26" s="81" t="s">
        <v>91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</row>
    <row r="27" spans="1:17" s="87" customFormat="1" x14ac:dyDescent="0.15">
      <c r="A27" s="88"/>
      <c r="B27" s="87" t="s">
        <v>133</v>
      </c>
    </row>
    <row r="28" spans="1:17" s="87" customFormat="1" x14ac:dyDescent="0.15">
      <c r="A28" s="88"/>
    </row>
    <row r="29" spans="1:17" ht="10.5" x14ac:dyDescent="0.15">
      <c r="A29" s="81" t="s">
        <v>92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1:17" s="86" customFormat="1" ht="10.5" x14ac:dyDescent="0.2">
      <c r="A30" s="85"/>
      <c r="B30" s="87" t="s">
        <v>134</v>
      </c>
    </row>
    <row r="31" spans="1:17" s="86" customFormat="1" ht="10.5" x14ac:dyDescent="0.2">
      <c r="A31" s="85"/>
      <c r="B31" s="87"/>
    </row>
    <row r="32" spans="1:17" ht="10.5" x14ac:dyDescent="0.15">
      <c r="A32" s="81" t="s">
        <v>93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1:16" s="86" customFormat="1" ht="10.5" x14ac:dyDescent="0.2">
      <c r="A33" s="85"/>
      <c r="B33" s="87" t="s">
        <v>135</v>
      </c>
    </row>
    <row r="34" spans="1:16" s="86" customFormat="1" ht="10.5" x14ac:dyDescent="0.2">
      <c r="A34" s="85"/>
      <c r="B34" s="87"/>
    </row>
    <row r="35" spans="1:16" ht="10.5" x14ac:dyDescent="0.15">
      <c r="A35" s="81" t="s">
        <v>94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1:16" s="86" customFormat="1" ht="10.5" x14ac:dyDescent="0.2">
      <c r="A36" s="85"/>
      <c r="B36" s="87" t="s">
        <v>135</v>
      </c>
    </row>
    <row r="37" spans="1:16" s="86" customFormat="1" ht="10.5" x14ac:dyDescent="0.2">
      <c r="A37" s="85"/>
      <c r="B37" s="87"/>
    </row>
    <row r="38" spans="1:16" ht="10.5" x14ac:dyDescent="0.15">
      <c r="A38" s="81" t="s">
        <v>95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1:16" s="87" customFormat="1" x14ac:dyDescent="0.15">
      <c r="B39" s="88" t="s">
        <v>142</v>
      </c>
    </row>
    <row r="40" spans="1:16" s="87" customFormat="1" x14ac:dyDescent="0.15">
      <c r="B40" s="88"/>
    </row>
    <row r="41" spans="1:16" ht="10.5" x14ac:dyDescent="0.15">
      <c r="A41" s="81" t="s">
        <v>96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1:16" s="87" customFormat="1" x14ac:dyDescent="0.15">
      <c r="B42" s="88" t="s">
        <v>146</v>
      </c>
    </row>
    <row r="43" spans="1:16" s="87" customFormat="1" x14ac:dyDescent="0.15">
      <c r="B43" s="88"/>
    </row>
    <row r="44" spans="1:16" ht="10.5" x14ac:dyDescent="0.15">
      <c r="A44" s="81" t="s">
        <v>97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1:16" s="86" customFormat="1" ht="10.5" x14ac:dyDescent="0.2">
      <c r="A45" s="85"/>
      <c r="B45" s="87" t="s">
        <v>141</v>
      </c>
    </row>
    <row r="46" spans="1:16" s="86" customFormat="1" ht="10.5" x14ac:dyDescent="0.2">
      <c r="A46" s="85"/>
      <c r="B46" s="87"/>
    </row>
    <row r="47" spans="1:16" ht="10.5" x14ac:dyDescent="0.15">
      <c r="A47" s="81" t="s">
        <v>98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s="87" customFormat="1" x14ac:dyDescent="0.15">
      <c r="A48" s="88"/>
      <c r="B48" s="87" t="s">
        <v>136</v>
      </c>
    </row>
    <row r="49" spans="1:16" s="87" customFormat="1" x14ac:dyDescent="0.15">
      <c r="A49" s="88"/>
    </row>
    <row r="50" spans="1:16" ht="10.5" x14ac:dyDescent="0.15">
      <c r="A50" s="81" t="s">
        <v>99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6" s="87" customFormat="1" x14ac:dyDescent="0.15">
      <c r="B51" s="88" t="s">
        <v>143</v>
      </c>
    </row>
    <row r="52" spans="1:16" s="87" customFormat="1" x14ac:dyDescent="0.15">
      <c r="B52" s="88"/>
    </row>
    <row r="53" spans="1:16" ht="10.5" x14ac:dyDescent="0.15">
      <c r="A53" s="81" t="s">
        <v>100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</row>
    <row r="54" spans="1:16" s="87" customFormat="1" x14ac:dyDescent="0.15">
      <c r="A54" s="88"/>
      <c r="B54" s="87" t="s">
        <v>135</v>
      </c>
    </row>
    <row r="55" spans="1:16" s="87" customFormat="1" x14ac:dyDescent="0.15">
      <c r="A55" s="88"/>
    </row>
    <row r="56" spans="1:16" ht="10.5" x14ac:dyDescent="0.15">
      <c r="A56" s="81" t="s">
        <v>101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1:16" s="87" customFormat="1" x14ac:dyDescent="0.15">
      <c r="A57" s="88"/>
      <c r="B57" s="87" t="s">
        <v>144</v>
      </c>
    </row>
    <row r="58" spans="1:16" s="87" customFormat="1" x14ac:dyDescent="0.15">
      <c r="A58" s="88"/>
    </row>
    <row r="59" spans="1:16" ht="10.5" x14ac:dyDescent="0.15">
      <c r="A59" s="81" t="s">
        <v>102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</row>
    <row r="60" spans="1:16" s="87" customFormat="1" x14ac:dyDescent="0.15">
      <c r="A60" s="88"/>
      <c r="B60" s="87" t="s">
        <v>145</v>
      </c>
    </row>
    <row r="61" spans="1:16" s="87" customFormat="1" x14ac:dyDescent="0.15">
      <c r="A61" s="88"/>
    </row>
    <row r="62" spans="1:16" ht="10.5" x14ac:dyDescent="0.15">
      <c r="A62" s="81" t="s">
        <v>103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</row>
    <row r="63" spans="1:16" s="87" customFormat="1" x14ac:dyDescent="0.15">
      <c r="A63" s="88"/>
      <c r="B63" s="87" t="s">
        <v>137</v>
      </c>
    </row>
    <row r="64" spans="1:16" s="87" customFormat="1" x14ac:dyDescent="0.15">
      <c r="A64" s="88"/>
    </row>
    <row r="65" spans="1:16" ht="10.5" x14ac:dyDescent="0.15">
      <c r="A65" s="81" t="s">
        <v>104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</row>
    <row r="66" spans="1:16" s="87" customFormat="1" x14ac:dyDescent="0.15">
      <c r="A66" s="88"/>
      <c r="B66" s="87" t="s">
        <v>138</v>
      </c>
    </row>
    <row r="67" spans="1:16" s="87" customFormat="1" x14ac:dyDescent="0.15">
      <c r="A67" s="88"/>
    </row>
    <row r="68" spans="1:16" ht="10.5" x14ac:dyDescent="0.15">
      <c r="A68" s="81" t="s">
        <v>105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</row>
    <row r="69" spans="1:16" s="87" customFormat="1" x14ac:dyDescent="0.15">
      <c r="A69" s="88"/>
      <c r="B69" s="87" t="s">
        <v>139</v>
      </c>
    </row>
    <row r="70" spans="1:16" s="87" customFormat="1" x14ac:dyDescent="0.15">
      <c r="A70" s="88"/>
    </row>
    <row r="71" spans="1:16" ht="10.5" x14ac:dyDescent="0.15">
      <c r="A71" s="81" t="s">
        <v>106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</row>
    <row r="72" spans="1:16" s="87" customFormat="1" x14ac:dyDescent="0.15">
      <c r="A72" s="88"/>
      <c r="B72" s="87" t="s">
        <v>144</v>
      </c>
    </row>
    <row r="73" spans="1:16" s="87" customFormat="1" x14ac:dyDescent="0.15">
      <c r="A73" s="88"/>
    </row>
    <row r="74" spans="1:16" ht="10.5" x14ac:dyDescent="0.15">
      <c r="A74" s="81" t="s">
        <v>107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1:16" s="87" customFormat="1" x14ac:dyDescent="0.15">
      <c r="A75" s="88"/>
      <c r="B75" s="87" t="s">
        <v>140</v>
      </c>
    </row>
    <row r="76" spans="1:16" s="87" customFormat="1" x14ac:dyDescent="0.15">
      <c r="A76" s="88"/>
    </row>
    <row r="77" spans="1:16" ht="10.5" x14ac:dyDescent="0.15">
      <c r="A77" s="81" t="s">
        <v>108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</row>
    <row r="78" spans="1:16" s="87" customFormat="1" x14ac:dyDescent="0.15">
      <c r="A78" s="88"/>
      <c r="B78" s="87" t="s">
        <v>139</v>
      </c>
    </row>
    <row r="79" spans="1:16" s="87" customFormat="1" x14ac:dyDescent="0.15">
      <c r="A79" s="88"/>
    </row>
    <row r="80" spans="1:16" ht="10.5" x14ac:dyDescent="0.15">
      <c r="A80" s="81" t="s">
        <v>109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</row>
    <row r="81" spans="1:16" ht="10.5" x14ac:dyDescent="0.15">
      <c r="A81" s="75"/>
      <c r="B81" s="87" t="s">
        <v>125</v>
      </c>
    </row>
    <row r="82" spans="1:16" ht="10.5" x14ac:dyDescent="0.15">
      <c r="A82" s="75"/>
      <c r="B82" s="87"/>
    </row>
    <row r="83" spans="1:16" ht="10.5" x14ac:dyDescent="0.15">
      <c r="A83" s="81" t="s">
        <v>110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</row>
    <row r="84" spans="1:16" ht="10.5" x14ac:dyDescent="0.15">
      <c r="A84" s="75"/>
      <c r="B84" s="87" t="s">
        <v>126</v>
      </c>
    </row>
    <row r="85" spans="1:16" ht="10.5" x14ac:dyDescent="0.15">
      <c r="A85" s="75"/>
      <c r="B85" s="87"/>
    </row>
    <row r="86" spans="1:16" ht="10.5" x14ac:dyDescent="0.15">
      <c r="A86" s="81" t="s">
        <v>111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</row>
    <row r="87" spans="1:16" s="87" customFormat="1" x14ac:dyDescent="0.15">
      <c r="A87" s="88"/>
      <c r="B87" s="87" t="s">
        <v>127</v>
      </c>
    </row>
    <row r="88" spans="1:16" s="87" customFormat="1" x14ac:dyDescent="0.15">
      <c r="A88" s="88"/>
    </row>
    <row r="89" spans="1:16" ht="10.5" x14ac:dyDescent="0.15">
      <c r="A89" s="81" t="s">
        <v>112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</row>
    <row r="90" spans="1:16" s="87" customFormat="1" x14ac:dyDescent="0.15">
      <c r="A90" s="88"/>
      <c r="B90" s="87" t="s">
        <v>127</v>
      </c>
    </row>
    <row r="91" spans="1:16" s="87" customFormat="1" x14ac:dyDescent="0.15">
      <c r="A91" s="88"/>
    </row>
    <row r="92" spans="1:16" ht="10.5" x14ac:dyDescent="0.15">
      <c r="A92" s="81" t="s">
        <v>113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</row>
    <row r="93" spans="1:16" s="87" customFormat="1" x14ac:dyDescent="0.15">
      <c r="B93" s="88" t="s">
        <v>147</v>
      </c>
    </row>
    <row r="94" spans="1:16" s="87" customFormat="1" x14ac:dyDescent="0.15">
      <c r="B94" s="88"/>
    </row>
    <row r="95" spans="1:16" ht="10.5" x14ac:dyDescent="0.15">
      <c r="A95" s="81" t="s">
        <v>114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</row>
    <row r="96" spans="1:16" s="87" customFormat="1" x14ac:dyDescent="0.15">
      <c r="B96" s="88" t="s">
        <v>148</v>
      </c>
    </row>
    <row r="97" spans="1:16" s="87" customFormat="1" x14ac:dyDescent="0.15">
      <c r="B97" s="88"/>
    </row>
    <row r="98" spans="1:16" ht="10.5" x14ac:dyDescent="0.15">
      <c r="A98" s="81" t="s">
        <v>115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</row>
    <row r="99" spans="1:16" s="89" customFormat="1" ht="22.5" customHeight="1" x14ac:dyDescent="0.15">
      <c r="A99" s="88"/>
      <c r="B99" s="114" t="s">
        <v>149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</row>
    <row r="100" spans="1:16" s="89" customFormat="1" ht="9.75" customHeight="1" x14ac:dyDescent="0.15">
      <c r="A100" s="8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</row>
    <row r="101" spans="1:16" ht="10.5" x14ac:dyDescent="0.15">
      <c r="A101" s="81" t="s">
        <v>116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</row>
    <row r="102" spans="1:16" s="87" customFormat="1" x14ac:dyDescent="0.15">
      <c r="A102" s="88"/>
      <c r="B102" s="87" t="s">
        <v>150</v>
      </c>
    </row>
    <row r="103" spans="1:16" s="87" customFormat="1" x14ac:dyDescent="0.15">
      <c r="A103" s="88"/>
    </row>
    <row r="104" spans="1:16" ht="10.5" x14ac:dyDescent="0.15">
      <c r="A104" s="81" t="s">
        <v>117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</row>
    <row r="105" spans="1:16" s="87" customFormat="1" ht="21" customHeight="1" x14ac:dyDescent="0.15">
      <c r="A105" s="88"/>
      <c r="B105" s="114" t="s">
        <v>151</v>
      </c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</row>
    <row r="106" spans="1:16" s="87" customFormat="1" ht="9.75" customHeight="1" x14ac:dyDescent="0.15">
      <c r="A106" s="8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</row>
    <row r="107" spans="1:16" ht="10.5" x14ac:dyDescent="0.15">
      <c r="A107" s="81" t="s">
        <v>118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</row>
    <row r="108" spans="1:16" s="87" customFormat="1" x14ac:dyDescent="0.15">
      <c r="A108" s="88"/>
      <c r="B108" s="87" t="s">
        <v>152</v>
      </c>
    </row>
    <row r="109" spans="1:16" s="87" customFormat="1" x14ac:dyDescent="0.15">
      <c r="A109" s="88"/>
    </row>
    <row r="110" spans="1:16" ht="10.5" x14ac:dyDescent="0.15">
      <c r="A110" s="81" t="s">
        <v>119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</row>
    <row r="111" spans="1:16" s="87" customFormat="1" x14ac:dyDescent="0.15">
      <c r="A111" s="88"/>
      <c r="B111" s="87" t="s">
        <v>153</v>
      </c>
    </row>
    <row r="112" spans="1:16" s="87" customFormat="1" x14ac:dyDescent="0.15">
      <c r="A112" s="88"/>
    </row>
    <row r="113" spans="1:16" ht="10.5" x14ac:dyDescent="0.15">
      <c r="A113" s="81" t="s">
        <v>120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</row>
    <row r="114" spans="1:16" s="87" customFormat="1" x14ac:dyDescent="0.15">
      <c r="A114" s="88"/>
      <c r="B114" s="87" t="s">
        <v>154</v>
      </c>
    </row>
    <row r="115" spans="1:16" s="87" customFormat="1" x14ac:dyDescent="0.15">
      <c r="A115" s="88"/>
    </row>
    <row r="116" spans="1:16" ht="10.5" x14ac:dyDescent="0.15">
      <c r="A116" s="81" t="s">
        <v>121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</row>
    <row r="117" spans="1:16" s="87" customFormat="1" x14ac:dyDescent="0.15">
      <c r="A117" s="88"/>
      <c r="B117" s="87" t="s">
        <v>155</v>
      </c>
    </row>
    <row r="118" spans="1:16" s="87" customFormat="1" x14ac:dyDescent="0.15">
      <c r="A118" s="88"/>
    </row>
    <row r="119" spans="1:16" ht="10.5" x14ac:dyDescent="0.15">
      <c r="A119" s="81" t="s">
        <v>122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</row>
    <row r="120" spans="1:16" s="87" customFormat="1" ht="19.5" customHeight="1" x14ac:dyDescent="0.15">
      <c r="A120" s="88"/>
      <c r="B120" s="115" t="s">
        <v>156</v>
      </c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1:16" s="87" customFormat="1" ht="9.75" customHeight="1" x14ac:dyDescent="0.15">
      <c r="A121" s="88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1:16" ht="10.5" x14ac:dyDescent="0.15">
      <c r="A122" s="75" t="s">
        <v>123</v>
      </c>
    </row>
    <row r="123" spans="1:16" ht="10.5" x14ac:dyDescent="0.15">
      <c r="A123" s="77" t="s">
        <v>124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</row>
  </sheetData>
  <mergeCells count="3">
    <mergeCell ref="B99:P99"/>
    <mergeCell ref="B105:P105"/>
    <mergeCell ref="B120:P120"/>
  </mergeCells>
  <printOptions horizontalCentered="1"/>
  <pageMargins left="0.19685039370078741" right="0.19685039370078741" top="0.78740157480314965" bottom="0.78740157480314965" header="0.31496062992125984" footer="0.31496062992125984"/>
  <pageSetup paperSize="9" firstPageNumber="15" orientation="landscape" useFirstPageNumber="1" r:id="rId1"/>
  <headerFooter>
    <oddFooter>&amp;C&amp;"Times New Roman,Obyčejné"&amp;8Stránka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98"/>
  <sheetViews>
    <sheetView zoomScaleNormal="100" workbookViewId="0">
      <selection sqref="A1:D1"/>
    </sheetView>
  </sheetViews>
  <sheetFormatPr defaultRowHeight="10.5" x14ac:dyDescent="0.2"/>
  <cols>
    <col min="1" max="1" width="5.140625" style="1" customWidth="1"/>
    <col min="2" max="2" width="65.7109375" style="1" customWidth="1"/>
    <col min="3" max="3" width="12.7109375" style="1" customWidth="1"/>
    <col min="4" max="4" width="11.5703125" style="1" customWidth="1"/>
    <col min="5" max="5" width="9.7109375" style="1" bestFit="1" customWidth="1"/>
    <col min="6" max="6" width="11.7109375" style="1" bestFit="1" customWidth="1"/>
    <col min="7" max="16384" width="9.140625" style="1"/>
  </cols>
  <sheetData>
    <row r="1" spans="1:6" s="7" customFormat="1" ht="15.75" x14ac:dyDescent="0.25">
      <c r="A1" s="118" t="s">
        <v>69</v>
      </c>
      <c r="B1" s="118"/>
      <c r="C1" s="118"/>
      <c r="D1" s="118"/>
    </row>
    <row r="2" spans="1:6" s="3" customFormat="1" x14ac:dyDescent="0.2"/>
    <row r="3" spans="1:6" s="6" customFormat="1" ht="12.75" x14ac:dyDescent="0.2">
      <c r="A3" s="6" t="s">
        <v>157</v>
      </c>
    </row>
    <row r="4" spans="1:6" s="4" customFormat="1" x14ac:dyDescent="0.2"/>
    <row r="5" spans="1:6" s="5" customFormat="1" ht="12.75" customHeight="1" x14ac:dyDescent="0.2">
      <c r="A5" s="35" t="s">
        <v>0</v>
      </c>
      <c r="B5" s="35" t="s">
        <v>1</v>
      </c>
      <c r="C5" s="119" t="s">
        <v>2</v>
      </c>
      <c r="D5" s="119"/>
    </row>
    <row r="6" spans="1:6" s="11" customFormat="1" ht="11.25" x14ac:dyDescent="0.2">
      <c r="A6" s="36" t="s">
        <v>3</v>
      </c>
      <c r="B6" s="37" t="s">
        <v>4</v>
      </c>
      <c r="C6" s="38"/>
      <c r="D6" s="39">
        <f>SUM(C7:C9)</f>
        <v>0</v>
      </c>
    </row>
    <row r="7" spans="1:6" s="11" customFormat="1" ht="11.25" x14ac:dyDescent="0.2">
      <c r="A7" s="12" t="s">
        <v>11</v>
      </c>
      <c r="B7" s="13" t="s">
        <v>21</v>
      </c>
      <c r="C7" s="14">
        <v>113776279.33</v>
      </c>
      <c r="D7" s="14"/>
      <c r="E7" s="15"/>
    </row>
    <row r="8" spans="1:6" s="11" customFormat="1" ht="11.25" x14ac:dyDescent="0.2">
      <c r="A8" s="16" t="s">
        <v>12</v>
      </c>
      <c r="B8" s="17" t="s">
        <v>20</v>
      </c>
      <c r="C8" s="18">
        <v>54304622.920000002</v>
      </c>
      <c r="D8" s="18"/>
    </row>
    <row r="9" spans="1:6" s="11" customFormat="1" ht="11.25" x14ac:dyDescent="0.2">
      <c r="A9" s="16" t="s">
        <v>13</v>
      </c>
      <c r="B9" s="17" t="s">
        <v>158</v>
      </c>
      <c r="C9" s="18">
        <v>-168080902.25</v>
      </c>
      <c r="D9" s="18"/>
    </row>
    <row r="10" spans="1:6" s="19" customFormat="1" x14ac:dyDescent="0.15">
      <c r="A10" s="36" t="s">
        <v>5</v>
      </c>
      <c r="B10" s="37" t="s">
        <v>29</v>
      </c>
      <c r="C10" s="39"/>
      <c r="D10" s="39">
        <f>SUM(C11:C15)</f>
        <v>289234780.11999995</v>
      </c>
    </row>
    <row r="11" spans="1:6" s="11" customFormat="1" ht="11.25" x14ac:dyDescent="0.2">
      <c r="A11" s="12" t="s">
        <v>11</v>
      </c>
      <c r="B11" s="13" t="s">
        <v>60</v>
      </c>
      <c r="C11" s="14">
        <v>87107596.019999996</v>
      </c>
      <c r="D11" s="14"/>
    </row>
    <row r="12" spans="1:6" s="11" customFormat="1" ht="11.25" x14ac:dyDescent="0.2">
      <c r="A12" s="20" t="s">
        <v>12</v>
      </c>
      <c r="B12" s="21" t="s">
        <v>61</v>
      </c>
      <c r="C12" s="22">
        <v>33339239.539999999</v>
      </c>
      <c r="D12" s="21"/>
      <c r="F12" s="15"/>
    </row>
    <row r="13" spans="1:6" s="11" customFormat="1" ht="11.25" x14ac:dyDescent="0.2">
      <c r="A13" s="20" t="s">
        <v>13</v>
      </c>
      <c r="B13" s="21" t="s">
        <v>65</v>
      </c>
      <c r="C13" s="22">
        <v>168080902.25</v>
      </c>
      <c r="D13" s="21"/>
      <c r="F13" s="15"/>
    </row>
    <row r="14" spans="1:6" s="11" customFormat="1" ht="11.25" x14ac:dyDescent="0.2">
      <c r="A14" s="20" t="s">
        <v>14</v>
      </c>
      <c r="B14" s="21" t="s">
        <v>22</v>
      </c>
      <c r="C14" s="22">
        <v>542993.03</v>
      </c>
      <c r="D14" s="22"/>
    </row>
    <row r="15" spans="1:6" s="11" customFormat="1" ht="11.25" x14ac:dyDescent="0.2">
      <c r="A15" s="20" t="s">
        <v>16</v>
      </c>
      <c r="B15" s="21" t="s">
        <v>23</v>
      </c>
      <c r="C15" s="22">
        <v>164049.28</v>
      </c>
      <c r="D15" s="22"/>
      <c r="F15" s="15"/>
    </row>
    <row r="16" spans="1:6" s="19" customFormat="1" x14ac:dyDescent="0.15">
      <c r="A16" s="36" t="s">
        <v>6</v>
      </c>
      <c r="B16" s="37" t="s">
        <v>62</v>
      </c>
      <c r="C16" s="39"/>
      <c r="D16" s="39">
        <f>SUM(C17:C18)</f>
        <v>0</v>
      </c>
    </row>
    <row r="17" spans="1:5" s="11" customFormat="1" ht="11.25" x14ac:dyDescent="0.2">
      <c r="A17" s="12" t="s">
        <v>11</v>
      </c>
      <c r="B17" s="13" t="s">
        <v>21</v>
      </c>
      <c r="C17" s="14">
        <v>149528.43</v>
      </c>
      <c r="D17" s="14"/>
    </row>
    <row r="18" spans="1:5" s="11" customFormat="1" ht="11.25" x14ac:dyDescent="0.2">
      <c r="A18" s="16" t="s">
        <v>12</v>
      </c>
      <c r="B18" s="17" t="s">
        <v>20</v>
      </c>
      <c r="C18" s="18">
        <v>-149528.43</v>
      </c>
      <c r="D18" s="18"/>
    </row>
    <row r="19" spans="1:5" s="19" customFormat="1" x14ac:dyDescent="0.15">
      <c r="A19" s="36" t="s">
        <v>7</v>
      </c>
      <c r="B19" s="37" t="s">
        <v>15</v>
      </c>
      <c r="C19" s="39"/>
      <c r="D19" s="40">
        <f>SUM(C20:C21)</f>
        <v>17278288.23</v>
      </c>
      <c r="E19" s="23"/>
    </row>
    <row r="20" spans="1:5" s="11" customFormat="1" ht="11.25" x14ac:dyDescent="0.2">
      <c r="A20" s="12" t="s">
        <v>11</v>
      </c>
      <c r="B20" s="13" t="s">
        <v>21</v>
      </c>
      <c r="C20" s="14">
        <v>30849180.030000001</v>
      </c>
      <c r="D20" s="14"/>
    </row>
    <row r="21" spans="1:5" s="11" customFormat="1" ht="11.25" x14ac:dyDescent="0.2">
      <c r="A21" s="16" t="s">
        <v>12</v>
      </c>
      <c r="B21" s="17" t="s">
        <v>20</v>
      </c>
      <c r="C21" s="18">
        <v>-13570891.800000001</v>
      </c>
      <c r="D21" s="18"/>
    </row>
    <row r="22" spans="1:5" s="19" customFormat="1" x14ac:dyDescent="0.15">
      <c r="A22" s="36" t="s">
        <v>8</v>
      </c>
      <c r="B22" s="37" t="s">
        <v>66</v>
      </c>
      <c r="C22" s="39"/>
      <c r="D22" s="39">
        <f>SUM(C23:C27)</f>
        <v>205974.97</v>
      </c>
      <c r="E22" s="23"/>
    </row>
    <row r="23" spans="1:5" s="19" customFormat="1" ht="11.25" x14ac:dyDescent="0.2">
      <c r="A23" s="12" t="s">
        <v>11</v>
      </c>
      <c r="B23" s="13" t="s">
        <v>59</v>
      </c>
      <c r="C23" s="14">
        <v>30000</v>
      </c>
      <c r="D23" s="13"/>
      <c r="E23" s="23"/>
    </row>
    <row r="24" spans="1:5" s="11" customFormat="1" ht="11.25" x14ac:dyDescent="0.2">
      <c r="A24" s="20" t="s">
        <v>12</v>
      </c>
      <c r="B24" s="21" t="s">
        <v>30</v>
      </c>
      <c r="C24" s="22">
        <v>41534.22</v>
      </c>
      <c r="D24" s="21"/>
    </row>
    <row r="25" spans="1:5" s="11" customFormat="1" ht="11.25" x14ac:dyDescent="0.2">
      <c r="A25" s="20" t="s">
        <v>13</v>
      </c>
      <c r="B25" s="21" t="s">
        <v>19</v>
      </c>
      <c r="C25" s="22">
        <v>74974.63</v>
      </c>
      <c r="D25" s="21"/>
    </row>
    <row r="26" spans="1:5" s="11" customFormat="1" ht="11.25" x14ac:dyDescent="0.2">
      <c r="A26" s="20" t="s">
        <v>14</v>
      </c>
      <c r="B26" s="21" t="s">
        <v>31</v>
      </c>
      <c r="C26" s="22">
        <v>47245.120000000003</v>
      </c>
      <c r="D26" s="21"/>
    </row>
    <row r="27" spans="1:5" s="11" customFormat="1" ht="11.25" x14ac:dyDescent="0.2">
      <c r="A27" s="16" t="s">
        <v>16</v>
      </c>
      <c r="B27" s="21" t="s">
        <v>32</v>
      </c>
      <c r="C27" s="22">
        <v>12221</v>
      </c>
      <c r="D27" s="21"/>
    </row>
    <row r="28" spans="1:5" s="19" customFormat="1" x14ac:dyDescent="0.15">
      <c r="A28" s="36" t="s">
        <v>9</v>
      </c>
      <c r="B28" s="37" t="s">
        <v>67</v>
      </c>
      <c r="C28" s="39"/>
      <c r="D28" s="39">
        <f>SUM(C29:C31)</f>
        <v>481990.78</v>
      </c>
    </row>
    <row r="29" spans="1:5" s="19" customFormat="1" ht="11.25" x14ac:dyDescent="0.2">
      <c r="A29" s="12" t="s">
        <v>11</v>
      </c>
      <c r="B29" s="94" t="s">
        <v>159</v>
      </c>
      <c r="C29" s="95">
        <v>198487.36</v>
      </c>
      <c r="D29" s="13"/>
    </row>
    <row r="30" spans="1:5" s="19" customFormat="1" ht="11.25" x14ac:dyDescent="0.2">
      <c r="A30" s="12" t="s">
        <v>12</v>
      </c>
      <c r="B30" s="66" t="s">
        <v>160</v>
      </c>
      <c r="C30" s="68">
        <v>226297.42</v>
      </c>
      <c r="D30" s="13"/>
    </row>
    <row r="31" spans="1:5" s="19" customFormat="1" ht="11.25" x14ac:dyDescent="0.2">
      <c r="A31" s="12" t="s">
        <v>13</v>
      </c>
      <c r="B31" s="67" t="s">
        <v>161</v>
      </c>
      <c r="C31" s="69">
        <v>57206</v>
      </c>
      <c r="D31" s="13"/>
    </row>
    <row r="32" spans="1:5" s="19" customFormat="1" x14ac:dyDescent="0.15">
      <c r="A32" s="65" t="s">
        <v>10</v>
      </c>
      <c r="B32" s="70" t="s">
        <v>25</v>
      </c>
      <c r="C32" s="63"/>
      <c r="D32" s="63">
        <f>SUM(D28,D22,D19,D16,D10,D6)</f>
        <v>307201034.09999996</v>
      </c>
      <c r="E32" s="23"/>
    </row>
    <row r="33" spans="1:127" s="19" customFormat="1" x14ac:dyDescent="0.15">
      <c r="A33" s="36" t="s">
        <v>17</v>
      </c>
      <c r="B33" s="37" t="s">
        <v>169</v>
      </c>
      <c r="C33" s="39"/>
      <c r="D33" s="39">
        <f>SUM(C34:C36)</f>
        <v>251323</v>
      </c>
    </row>
    <row r="34" spans="1:127" s="103" customFormat="1" ht="11.25" x14ac:dyDescent="0.2">
      <c r="A34" s="100" t="s">
        <v>11</v>
      </c>
      <c r="B34" s="94" t="s">
        <v>167</v>
      </c>
      <c r="C34" s="95">
        <v>250000</v>
      </c>
      <c r="D34" s="101"/>
      <c r="E34" s="102"/>
    </row>
    <row r="35" spans="1:127" s="103" customFormat="1" ht="11.25" x14ac:dyDescent="0.2">
      <c r="A35" s="104" t="s">
        <v>12</v>
      </c>
      <c r="B35" s="106" t="s">
        <v>168</v>
      </c>
      <c r="C35" s="107">
        <v>1323</v>
      </c>
      <c r="D35" s="105"/>
      <c r="E35" s="102"/>
    </row>
    <row r="36" spans="1:127" s="19" customFormat="1" x14ac:dyDescent="0.15">
      <c r="A36" s="65" t="s">
        <v>18</v>
      </c>
      <c r="B36" s="70" t="s">
        <v>26</v>
      </c>
      <c r="C36" s="63"/>
      <c r="D36" s="63">
        <f>SUM(D33)</f>
        <v>251323</v>
      </c>
    </row>
    <row r="37" spans="1:127" s="24" customFormat="1" x14ac:dyDescent="0.15">
      <c r="A37" s="62" t="s">
        <v>162</v>
      </c>
      <c r="B37" s="71" t="s">
        <v>27</v>
      </c>
      <c r="C37" s="72"/>
      <c r="D37" s="72">
        <f>D32-D36</f>
        <v>306949711.09999996</v>
      </c>
    </row>
    <row r="38" spans="1:127" s="11" customFormat="1" ht="11.25" x14ac:dyDescent="0.2">
      <c r="A38" s="120" t="s">
        <v>163</v>
      </c>
      <c r="B38" s="120"/>
      <c r="C38" s="120"/>
      <c r="D38" s="39">
        <f>SUM(C39:C42)</f>
        <v>-6558670</v>
      </c>
    </row>
    <row r="39" spans="1:127" ht="11.25" x14ac:dyDescent="0.2">
      <c r="A39" s="110" t="s">
        <v>170</v>
      </c>
      <c r="B39" s="111" t="s">
        <v>171</v>
      </c>
      <c r="C39" s="112">
        <v>-1058750</v>
      </c>
      <c r="D39" s="113"/>
    </row>
    <row r="40" spans="1:127" s="11" customFormat="1" ht="10.5" customHeight="1" x14ac:dyDescent="0.2">
      <c r="A40" s="43" t="s">
        <v>54</v>
      </c>
      <c r="B40" s="41" t="s">
        <v>68</v>
      </c>
      <c r="C40" s="42">
        <v>-3269120</v>
      </c>
      <c r="D40" s="21"/>
    </row>
    <row r="41" spans="1:127" s="11" customFormat="1" ht="10.5" customHeight="1" x14ac:dyDescent="0.2">
      <c r="A41" s="43" t="s">
        <v>54</v>
      </c>
      <c r="B41" s="41" t="s">
        <v>165</v>
      </c>
      <c r="C41" s="42">
        <v>-2023500</v>
      </c>
      <c r="D41" s="21"/>
    </row>
    <row r="42" spans="1:127" s="11" customFormat="1" ht="10.5" customHeight="1" x14ac:dyDescent="0.2">
      <c r="A42" s="96" t="s">
        <v>54</v>
      </c>
      <c r="B42" s="97" t="s">
        <v>164</v>
      </c>
      <c r="C42" s="98">
        <v>-207300</v>
      </c>
      <c r="D42" s="99"/>
    </row>
    <row r="43" spans="1:127" s="26" customFormat="1" x14ac:dyDescent="0.15">
      <c r="A43" s="121" t="s">
        <v>28</v>
      </c>
      <c r="B43" s="121"/>
      <c r="C43" s="73"/>
      <c r="D43" s="74">
        <f>SUM(D37:D38)</f>
        <v>300391041.09999996</v>
      </c>
    </row>
    <row r="44" spans="1:127" s="11" customFormat="1" ht="11.25" x14ac:dyDescent="0.2">
      <c r="A44" s="25"/>
      <c r="B44" s="27"/>
      <c r="C44" s="27"/>
      <c r="D44" s="27"/>
    </row>
    <row r="45" spans="1:127" s="31" customFormat="1" ht="11.25" x14ac:dyDescent="0.2">
      <c r="A45" s="116" t="s">
        <v>166</v>
      </c>
      <c r="B45" s="117"/>
      <c r="C45" s="39"/>
      <c r="D45" s="39">
        <f>SUM(C46:C47)</f>
        <v>121153877.87</v>
      </c>
      <c r="E45" s="28"/>
      <c r="F45" s="29"/>
      <c r="G45" s="29"/>
      <c r="H45" s="30"/>
      <c r="I45" s="28"/>
      <c r="J45" s="29"/>
      <c r="K45" s="29"/>
      <c r="L45" s="30"/>
      <c r="M45" s="28"/>
      <c r="N45" s="29"/>
      <c r="O45" s="29"/>
      <c r="P45" s="30"/>
      <c r="Q45" s="28"/>
      <c r="R45" s="29"/>
      <c r="S45" s="29"/>
      <c r="T45" s="30"/>
      <c r="U45" s="28"/>
      <c r="V45" s="29"/>
      <c r="W45" s="29"/>
      <c r="X45" s="30"/>
      <c r="Y45" s="28"/>
      <c r="Z45" s="29"/>
      <c r="AA45" s="29"/>
      <c r="AB45" s="30"/>
      <c r="AC45" s="28"/>
      <c r="AD45" s="29"/>
      <c r="AE45" s="29"/>
      <c r="AF45" s="30"/>
      <c r="AG45" s="28"/>
      <c r="AH45" s="29"/>
      <c r="AI45" s="29"/>
      <c r="AJ45" s="30"/>
      <c r="AK45" s="28"/>
      <c r="AL45" s="29"/>
      <c r="AM45" s="29"/>
      <c r="AN45" s="30"/>
      <c r="AO45" s="28"/>
      <c r="AP45" s="29"/>
      <c r="AQ45" s="29"/>
      <c r="AR45" s="30"/>
      <c r="AS45" s="28"/>
      <c r="AT45" s="29"/>
      <c r="AU45" s="29"/>
      <c r="AV45" s="30"/>
      <c r="AW45" s="28"/>
      <c r="AX45" s="29"/>
      <c r="AY45" s="29"/>
      <c r="AZ45" s="30"/>
      <c r="BA45" s="28"/>
      <c r="BB45" s="29"/>
      <c r="BC45" s="29"/>
      <c r="BD45" s="30"/>
      <c r="BE45" s="28"/>
      <c r="BF45" s="29"/>
      <c r="BG45" s="29"/>
      <c r="BH45" s="30"/>
      <c r="BI45" s="28"/>
      <c r="BJ45" s="29"/>
      <c r="BK45" s="29"/>
      <c r="BL45" s="30"/>
      <c r="BM45" s="28"/>
      <c r="BN45" s="29"/>
      <c r="BO45" s="29"/>
      <c r="BP45" s="30"/>
      <c r="BQ45" s="28"/>
      <c r="BR45" s="29"/>
      <c r="BS45" s="29"/>
      <c r="BT45" s="30"/>
      <c r="BU45" s="28"/>
      <c r="BV45" s="29"/>
      <c r="BW45" s="29"/>
      <c r="BX45" s="30"/>
      <c r="BY45" s="28"/>
      <c r="BZ45" s="29"/>
      <c r="CA45" s="29"/>
      <c r="CB45" s="30"/>
      <c r="CC45" s="28"/>
      <c r="CD45" s="29"/>
      <c r="CE45" s="29"/>
      <c r="CF45" s="30"/>
      <c r="CG45" s="28"/>
      <c r="CH45" s="29"/>
      <c r="CI45" s="29"/>
      <c r="CJ45" s="30"/>
      <c r="CK45" s="28"/>
      <c r="CL45" s="29"/>
      <c r="CM45" s="29"/>
      <c r="CN45" s="30"/>
      <c r="CO45" s="28"/>
      <c r="CP45" s="29"/>
      <c r="CQ45" s="29"/>
      <c r="CR45" s="30"/>
      <c r="CS45" s="28"/>
      <c r="CT45" s="29"/>
      <c r="CU45" s="29"/>
      <c r="CV45" s="30"/>
      <c r="CW45" s="28"/>
      <c r="CX45" s="29"/>
      <c r="CY45" s="29"/>
      <c r="CZ45" s="30"/>
      <c r="DA45" s="28"/>
      <c r="DB45" s="29"/>
      <c r="DC45" s="29"/>
      <c r="DD45" s="30"/>
      <c r="DE45" s="28"/>
      <c r="DF45" s="29"/>
      <c r="DG45" s="29"/>
      <c r="DH45" s="30"/>
      <c r="DI45" s="28"/>
      <c r="DJ45" s="29"/>
      <c r="DK45" s="29"/>
      <c r="DL45" s="30"/>
      <c r="DM45" s="28"/>
      <c r="DN45" s="29"/>
      <c r="DO45" s="29"/>
      <c r="DP45" s="30"/>
      <c r="DQ45" s="28"/>
      <c r="DR45" s="29"/>
      <c r="DS45" s="29"/>
      <c r="DT45" s="30"/>
      <c r="DU45" s="28"/>
      <c r="DV45" s="29"/>
      <c r="DW45" s="29"/>
    </row>
    <row r="46" spans="1:127" s="27" customFormat="1" ht="11.25" x14ac:dyDescent="0.2">
      <c r="A46" s="90" t="s">
        <v>24</v>
      </c>
      <c r="B46" s="91"/>
      <c r="C46" s="32">
        <v>707042.31</v>
      </c>
      <c r="D46" s="32"/>
      <c r="E46" s="31"/>
      <c r="F46" s="33"/>
      <c r="G46" s="33"/>
      <c r="H46" s="25"/>
      <c r="I46" s="31"/>
      <c r="J46" s="33"/>
      <c r="K46" s="33"/>
      <c r="L46" s="25"/>
      <c r="M46" s="31"/>
      <c r="N46" s="33"/>
      <c r="O46" s="33"/>
      <c r="P46" s="25"/>
      <c r="Q46" s="31"/>
      <c r="R46" s="33"/>
      <c r="S46" s="33"/>
      <c r="T46" s="25"/>
      <c r="U46" s="31"/>
      <c r="V46" s="33"/>
      <c r="W46" s="33"/>
      <c r="X46" s="25"/>
      <c r="Y46" s="31"/>
      <c r="Z46" s="33"/>
      <c r="AA46" s="33"/>
      <c r="AB46" s="25"/>
      <c r="AC46" s="31"/>
      <c r="AD46" s="33"/>
      <c r="AE46" s="33"/>
      <c r="AF46" s="25"/>
      <c r="AG46" s="31"/>
      <c r="AH46" s="33"/>
      <c r="AI46" s="33"/>
      <c r="AJ46" s="25"/>
      <c r="AK46" s="31"/>
      <c r="AL46" s="33"/>
      <c r="AM46" s="33"/>
      <c r="AN46" s="25"/>
      <c r="AO46" s="31"/>
      <c r="AP46" s="33"/>
      <c r="AQ46" s="33"/>
      <c r="AR46" s="25"/>
      <c r="AS46" s="31"/>
      <c r="AT46" s="33"/>
      <c r="AU46" s="33"/>
      <c r="AV46" s="25"/>
      <c r="AW46" s="31"/>
      <c r="AX46" s="33"/>
      <c r="AY46" s="33"/>
      <c r="AZ46" s="25"/>
      <c r="BA46" s="31"/>
      <c r="BB46" s="33"/>
      <c r="BC46" s="33"/>
      <c r="BD46" s="25"/>
      <c r="BE46" s="31"/>
      <c r="BF46" s="33"/>
      <c r="BG46" s="33"/>
      <c r="BH46" s="25"/>
      <c r="BI46" s="31"/>
      <c r="BJ46" s="33"/>
      <c r="BK46" s="33"/>
      <c r="BL46" s="25"/>
      <c r="BM46" s="31"/>
      <c r="BN46" s="33"/>
      <c r="BO46" s="33"/>
      <c r="BP46" s="25"/>
      <c r="BQ46" s="31"/>
      <c r="BR46" s="33"/>
      <c r="BS46" s="33"/>
      <c r="BT46" s="25"/>
      <c r="BU46" s="31"/>
      <c r="BV46" s="33"/>
      <c r="BW46" s="33"/>
      <c r="BX46" s="25"/>
      <c r="BY46" s="31"/>
      <c r="BZ46" s="33"/>
      <c r="CA46" s="33"/>
      <c r="CB46" s="25"/>
      <c r="CC46" s="31"/>
      <c r="CD46" s="33"/>
      <c r="CE46" s="33"/>
      <c r="CF46" s="25"/>
      <c r="CG46" s="31"/>
      <c r="CH46" s="33"/>
      <c r="CI46" s="33"/>
      <c r="CJ46" s="25"/>
      <c r="CK46" s="31"/>
      <c r="CL46" s="33"/>
      <c r="CM46" s="33"/>
      <c r="CN46" s="25"/>
      <c r="CO46" s="31"/>
      <c r="CP46" s="33"/>
      <c r="CQ46" s="33"/>
      <c r="CR46" s="25"/>
      <c r="CS46" s="31"/>
      <c r="CT46" s="33"/>
      <c r="CU46" s="33"/>
      <c r="CV46" s="25"/>
      <c r="CW46" s="31"/>
      <c r="CX46" s="33"/>
      <c r="CY46" s="33"/>
      <c r="CZ46" s="25"/>
      <c r="DA46" s="31"/>
      <c r="DB46" s="33"/>
      <c r="DC46" s="33"/>
      <c r="DD46" s="25"/>
      <c r="DE46" s="31"/>
      <c r="DF46" s="33"/>
      <c r="DG46" s="33"/>
      <c r="DH46" s="25"/>
      <c r="DI46" s="31"/>
      <c r="DJ46" s="33"/>
      <c r="DK46" s="33"/>
      <c r="DL46" s="25"/>
      <c r="DM46" s="31"/>
      <c r="DN46" s="33"/>
      <c r="DO46" s="33"/>
      <c r="DP46" s="25"/>
      <c r="DQ46" s="31"/>
      <c r="DR46" s="33"/>
      <c r="DS46" s="33"/>
      <c r="DT46" s="25"/>
      <c r="DU46" s="31"/>
      <c r="DV46" s="33"/>
      <c r="DW46" s="33"/>
    </row>
    <row r="47" spans="1:127" s="27" customFormat="1" ht="11.25" x14ac:dyDescent="0.2">
      <c r="A47" s="92" t="s">
        <v>63</v>
      </c>
      <c r="B47" s="93"/>
      <c r="C47" s="34">
        <v>120446835.56</v>
      </c>
      <c r="D47" s="34"/>
      <c r="E47" s="31"/>
      <c r="F47" s="33"/>
      <c r="G47" s="33"/>
      <c r="H47" s="25"/>
      <c r="I47" s="31"/>
      <c r="J47" s="33"/>
      <c r="K47" s="33"/>
      <c r="L47" s="25"/>
      <c r="M47" s="31"/>
      <c r="N47" s="33"/>
      <c r="O47" s="33"/>
      <c r="P47" s="25"/>
      <c r="Q47" s="31"/>
      <c r="R47" s="33"/>
      <c r="S47" s="33"/>
      <c r="T47" s="25"/>
      <c r="U47" s="31"/>
      <c r="V47" s="33"/>
      <c r="W47" s="33"/>
      <c r="X47" s="25"/>
      <c r="Y47" s="31"/>
      <c r="Z47" s="33"/>
      <c r="AA47" s="33"/>
      <c r="AB47" s="25"/>
      <c r="AC47" s="31"/>
      <c r="AD47" s="33"/>
      <c r="AE47" s="33"/>
      <c r="AF47" s="25"/>
      <c r="AG47" s="31"/>
      <c r="AH47" s="33"/>
      <c r="AI47" s="33"/>
      <c r="AJ47" s="25"/>
      <c r="AK47" s="31"/>
      <c r="AL47" s="33"/>
      <c r="AM47" s="33"/>
      <c r="AN47" s="25"/>
      <c r="AO47" s="31"/>
      <c r="AP47" s="33"/>
      <c r="AQ47" s="33"/>
      <c r="AR47" s="25"/>
      <c r="AS47" s="31"/>
      <c r="AT47" s="33"/>
      <c r="AU47" s="33"/>
      <c r="AV47" s="25"/>
      <c r="AW47" s="31"/>
      <c r="AX47" s="33"/>
      <c r="AY47" s="33"/>
      <c r="AZ47" s="25"/>
      <c r="BA47" s="31"/>
      <c r="BB47" s="33"/>
      <c r="BC47" s="33"/>
      <c r="BD47" s="25"/>
      <c r="BE47" s="31"/>
      <c r="BF47" s="33"/>
      <c r="BG47" s="33"/>
      <c r="BH47" s="25"/>
      <c r="BI47" s="31"/>
      <c r="BJ47" s="33"/>
      <c r="BK47" s="33"/>
      <c r="BL47" s="25"/>
      <c r="BM47" s="31"/>
      <c r="BN47" s="33"/>
      <c r="BO47" s="33"/>
      <c r="BP47" s="25"/>
      <c r="BQ47" s="31"/>
      <c r="BR47" s="33"/>
      <c r="BS47" s="33"/>
      <c r="BT47" s="25"/>
      <c r="BU47" s="31"/>
      <c r="BV47" s="33"/>
      <c r="BW47" s="33"/>
      <c r="BX47" s="25"/>
      <c r="BY47" s="31"/>
      <c r="BZ47" s="33"/>
      <c r="CA47" s="33"/>
      <c r="CB47" s="25"/>
      <c r="CC47" s="31"/>
      <c r="CD47" s="33"/>
      <c r="CE47" s="33"/>
      <c r="CF47" s="25"/>
      <c r="CG47" s="31"/>
      <c r="CH47" s="33"/>
      <c r="CI47" s="33"/>
      <c r="CJ47" s="25"/>
      <c r="CK47" s="31"/>
      <c r="CL47" s="33"/>
      <c r="CM47" s="33"/>
      <c r="CN47" s="25"/>
      <c r="CO47" s="31"/>
      <c r="CP47" s="33"/>
      <c r="CQ47" s="33"/>
      <c r="CR47" s="25"/>
      <c r="CS47" s="31"/>
      <c r="CT47" s="33"/>
      <c r="CU47" s="33"/>
      <c r="CV47" s="25"/>
      <c r="CW47" s="31"/>
      <c r="CX47" s="33"/>
      <c r="CY47" s="33"/>
      <c r="CZ47" s="25"/>
      <c r="DA47" s="31"/>
      <c r="DB47" s="33"/>
      <c r="DC47" s="33"/>
      <c r="DD47" s="25"/>
      <c r="DE47" s="31"/>
      <c r="DF47" s="33"/>
      <c r="DG47" s="33"/>
      <c r="DH47" s="25"/>
      <c r="DI47" s="31"/>
      <c r="DJ47" s="33"/>
      <c r="DK47" s="33"/>
      <c r="DL47" s="25"/>
      <c r="DM47" s="31"/>
      <c r="DN47" s="33"/>
      <c r="DO47" s="33"/>
      <c r="DP47" s="25"/>
      <c r="DQ47" s="31"/>
      <c r="DR47" s="33"/>
      <c r="DS47" s="33"/>
      <c r="DT47" s="25"/>
      <c r="DU47" s="31"/>
      <c r="DV47" s="33"/>
      <c r="DW47" s="33"/>
    </row>
    <row r="48" spans="1:127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</sheetData>
  <mergeCells count="5">
    <mergeCell ref="A45:B45"/>
    <mergeCell ref="A1:D1"/>
    <mergeCell ref="C5:D5"/>
    <mergeCell ref="A38:C38"/>
    <mergeCell ref="A43:B43"/>
  </mergeCells>
  <phoneticPr fontId="3" type="noConversion"/>
  <printOptions horizontalCentered="1"/>
  <pageMargins left="0.19685039370078741" right="0.19685039370078741" top="0.78740157480314965" bottom="0.78740157480314965" header="0.31496062992125984" footer="0.31496062992125984"/>
  <pageSetup paperSize="9" firstPageNumber="18" orientation="portrait" useFirstPageNumber="1" r:id="rId1"/>
  <headerFooter>
    <oddFooter>&amp;C&amp;"Times New Roman,Obyčejné"&amp;8Stránka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N39" sqref="N39"/>
    </sheetView>
  </sheetViews>
  <sheetFormatPr defaultRowHeight="9.75" x14ac:dyDescent="0.15"/>
  <cols>
    <col min="1" max="1" width="7.85546875" style="10" customWidth="1"/>
    <col min="2" max="2" width="29.42578125" style="10" customWidth="1"/>
    <col min="3" max="5" width="10.7109375" style="10" customWidth="1"/>
    <col min="6" max="7" width="8.7109375" style="10" customWidth="1"/>
    <col min="8" max="16384" width="9.140625" style="10"/>
  </cols>
  <sheetData>
    <row r="1" spans="1:7" s="83" customFormat="1" ht="31.5" customHeight="1" x14ac:dyDescent="0.25">
      <c r="A1" s="122" t="s">
        <v>70</v>
      </c>
      <c r="B1" s="122"/>
      <c r="C1" s="122"/>
      <c r="D1" s="122"/>
      <c r="E1" s="122"/>
      <c r="F1" s="122"/>
      <c r="G1" s="122"/>
    </row>
    <row r="2" spans="1:7" s="9" customFormat="1" x14ac:dyDescent="0.15">
      <c r="A2" s="8"/>
      <c r="B2" s="8"/>
      <c r="C2" s="8"/>
      <c r="D2" s="8"/>
      <c r="E2" s="8"/>
      <c r="F2" s="8"/>
      <c r="G2" s="8"/>
    </row>
    <row r="3" spans="1:7" s="44" customFormat="1" ht="10.5" x14ac:dyDescent="0.15">
      <c r="A3" s="62" t="s">
        <v>33</v>
      </c>
      <c r="B3" s="62" t="s">
        <v>34</v>
      </c>
      <c r="C3" s="62" t="s">
        <v>35</v>
      </c>
      <c r="D3" s="62" t="s">
        <v>36</v>
      </c>
      <c r="E3" s="62" t="s">
        <v>75</v>
      </c>
      <c r="F3" s="62" t="s">
        <v>77</v>
      </c>
      <c r="G3" s="62" t="s">
        <v>76</v>
      </c>
    </row>
    <row r="4" spans="1:7" s="45" customFormat="1" ht="10.5" x14ac:dyDescent="0.15">
      <c r="A4" s="55">
        <v>10</v>
      </c>
      <c r="B4" s="56" t="s">
        <v>64</v>
      </c>
      <c r="C4" s="57">
        <v>321.39999999999998</v>
      </c>
      <c r="D4" s="57">
        <v>354.4</v>
      </c>
      <c r="E4" s="57">
        <v>623.47400000000005</v>
      </c>
      <c r="F4" s="57">
        <f t="shared" ref="F4:F23" si="0">E4/C4*100</f>
        <v>193.98693217174863</v>
      </c>
      <c r="G4" s="57">
        <f>E4/D4*100</f>
        <v>175.92381489841989</v>
      </c>
    </row>
    <row r="5" spans="1:7" s="45" customFormat="1" ht="10.5" x14ac:dyDescent="0.15">
      <c r="A5" s="46">
        <v>11</v>
      </c>
      <c r="B5" s="47" t="s">
        <v>37</v>
      </c>
      <c r="C5" s="48">
        <v>70</v>
      </c>
      <c r="D5" s="48">
        <v>2222</v>
      </c>
      <c r="E5" s="48">
        <v>2213.8539999999998</v>
      </c>
      <c r="F5" s="48">
        <f t="shared" si="0"/>
        <v>3162.6485714285709</v>
      </c>
      <c r="G5" s="48">
        <f t="shared" ref="G5:G22" si="1">E5/D5*100</f>
        <v>99.633393339333921</v>
      </c>
    </row>
    <row r="6" spans="1:7" s="45" customFormat="1" ht="10.5" x14ac:dyDescent="0.15">
      <c r="A6" s="46">
        <v>12</v>
      </c>
      <c r="B6" s="47" t="s">
        <v>38</v>
      </c>
      <c r="C6" s="48">
        <v>0</v>
      </c>
      <c r="D6" s="48">
        <v>366.87</v>
      </c>
      <c r="E6" s="48">
        <v>416.87400000000002</v>
      </c>
      <c r="F6" s="48">
        <v>0</v>
      </c>
      <c r="G6" s="48">
        <f t="shared" si="1"/>
        <v>113.62989614849948</v>
      </c>
    </row>
    <row r="7" spans="1:7" s="45" customFormat="1" ht="10.5" x14ac:dyDescent="0.15">
      <c r="A7" s="46">
        <v>13</v>
      </c>
      <c r="B7" s="47" t="s">
        <v>39</v>
      </c>
      <c r="C7" s="48">
        <v>1450</v>
      </c>
      <c r="D7" s="48">
        <v>1702</v>
      </c>
      <c r="E7" s="48">
        <v>1619.6669999999999</v>
      </c>
      <c r="F7" s="48">
        <f t="shared" si="0"/>
        <v>111.70117241379309</v>
      </c>
      <c r="G7" s="48">
        <f t="shared" si="1"/>
        <v>95.162573443008228</v>
      </c>
    </row>
    <row r="8" spans="1:7" s="45" customFormat="1" ht="10.5" x14ac:dyDescent="0.15">
      <c r="A8" s="46">
        <v>14</v>
      </c>
      <c r="B8" s="47" t="s">
        <v>55</v>
      </c>
      <c r="C8" s="48">
        <v>0</v>
      </c>
      <c r="D8" s="48">
        <v>2979.04</v>
      </c>
      <c r="E8" s="48">
        <v>2985.3580000000002</v>
      </c>
      <c r="F8" s="48">
        <v>0</v>
      </c>
      <c r="G8" s="48">
        <f>E8/D8*100</f>
        <v>100.21208174445459</v>
      </c>
    </row>
    <row r="9" spans="1:7" s="45" customFormat="1" ht="10.5" x14ac:dyDescent="0.15">
      <c r="A9" s="46">
        <v>15</v>
      </c>
      <c r="B9" s="47" t="s">
        <v>50</v>
      </c>
      <c r="C9" s="48">
        <v>0</v>
      </c>
      <c r="D9" s="48">
        <v>120</v>
      </c>
      <c r="E9" s="48">
        <v>302.16500000000002</v>
      </c>
      <c r="F9" s="48">
        <v>0</v>
      </c>
      <c r="G9" s="48">
        <f>E9/D9*100</f>
        <v>251.8041666666667</v>
      </c>
    </row>
    <row r="10" spans="1:7" s="45" customFormat="1" ht="10.5" x14ac:dyDescent="0.15">
      <c r="A10" s="46">
        <v>16</v>
      </c>
      <c r="B10" s="47" t="s">
        <v>40</v>
      </c>
      <c r="C10" s="48">
        <v>3450</v>
      </c>
      <c r="D10" s="48">
        <v>3450</v>
      </c>
      <c r="E10" s="48">
        <v>4050.7260000000001</v>
      </c>
      <c r="F10" s="48">
        <f>E10/C10*100</f>
        <v>117.41234782608696</v>
      </c>
      <c r="G10" s="48">
        <f>E10/D10*100</f>
        <v>117.41234782608696</v>
      </c>
    </row>
    <row r="11" spans="1:7" s="45" customFormat="1" ht="10.5" x14ac:dyDescent="0.15">
      <c r="A11" s="46">
        <v>19</v>
      </c>
      <c r="B11" s="47" t="s">
        <v>53</v>
      </c>
      <c r="C11" s="48">
        <v>3900</v>
      </c>
      <c r="D11" s="48">
        <v>4880</v>
      </c>
      <c r="E11" s="48">
        <v>5322.2460000000001</v>
      </c>
      <c r="F11" s="48">
        <f>E11/C11*100</f>
        <v>136.46784615384615</v>
      </c>
      <c r="G11" s="48">
        <f>E11/D11*100</f>
        <v>109.06241803278689</v>
      </c>
    </row>
    <row r="12" spans="1:7" s="45" customFormat="1" ht="10.5" x14ac:dyDescent="0.15">
      <c r="A12" s="46">
        <v>20</v>
      </c>
      <c r="B12" s="47" t="s">
        <v>56</v>
      </c>
      <c r="C12" s="49">
        <v>0</v>
      </c>
      <c r="D12" s="48">
        <v>4715.32</v>
      </c>
      <c r="E12" s="48">
        <v>3390.1410000000001</v>
      </c>
      <c r="F12" s="48">
        <v>0</v>
      </c>
      <c r="G12" s="48">
        <f t="shared" si="1"/>
        <v>71.896308203897092</v>
      </c>
    </row>
    <row r="13" spans="1:7" s="45" customFormat="1" ht="10.5" x14ac:dyDescent="0.15">
      <c r="A13" s="46">
        <v>21</v>
      </c>
      <c r="B13" s="47" t="s">
        <v>41</v>
      </c>
      <c r="C13" s="48">
        <v>3</v>
      </c>
      <c r="D13" s="48">
        <v>10082.68</v>
      </c>
      <c r="E13" s="48">
        <v>10095.076999999999</v>
      </c>
      <c r="F13" s="48">
        <f t="shared" si="0"/>
        <v>336502.56666666665</v>
      </c>
      <c r="G13" s="48">
        <f t="shared" si="1"/>
        <v>100.12295342111422</v>
      </c>
    </row>
    <row r="14" spans="1:7" s="45" customFormat="1" ht="10.5" x14ac:dyDescent="0.15">
      <c r="A14" s="46">
        <v>30</v>
      </c>
      <c r="B14" s="47" t="s">
        <v>42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</row>
    <row r="15" spans="1:7" s="45" customFormat="1" ht="10.5" x14ac:dyDescent="0.15">
      <c r="A15" s="46">
        <v>40</v>
      </c>
      <c r="B15" s="47" t="s">
        <v>43</v>
      </c>
      <c r="C15" s="48">
        <v>204.9</v>
      </c>
      <c r="D15" s="48">
        <v>624.64</v>
      </c>
      <c r="E15" s="48">
        <v>508.61099999999999</v>
      </c>
      <c r="F15" s="48">
        <f t="shared" si="0"/>
        <v>248.22401171303073</v>
      </c>
      <c r="G15" s="48">
        <f t="shared" si="1"/>
        <v>81.42466060450819</v>
      </c>
    </row>
    <row r="16" spans="1:7" s="45" customFormat="1" ht="10.5" x14ac:dyDescent="0.15">
      <c r="A16" s="46">
        <v>41</v>
      </c>
      <c r="B16" s="47" t="s">
        <v>44</v>
      </c>
      <c r="C16" s="48">
        <v>10525</v>
      </c>
      <c r="D16" s="48">
        <v>10525</v>
      </c>
      <c r="E16" s="48">
        <v>10522.84</v>
      </c>
      <c r="F16" s="48">
        <f t="shared" si="0"/>
        <v>99.979477434679325</v>
      </c>
      <c r="G16" s="48">
        <f t="shared" si="1"/>
        <v>99.979477434679325</v>
      </c>
    </row>
    <row r="17" spans="1:7" s="45" customFormat="1" ht="10.5" x14ac:dyDescent="0.15">
      <c r="A17" s="46">
        <v>50</v>
      </c>
      <c r="B17" s="47" t="s">
        <v>57</v>
      </c>
      <c r="C17" s="48">
        <v>24050.68</v>
      </c>
      <c r="D17" s="48">
        <v>53573.794000000002</v>
      </c>
      <c r="E17" s="48">
        <v>60117.290999999997</v>
      </c>
      <c r="F17" s="48">
        <f t="shared" si="0"/>
        <v>249.9608784450169</v>
      </c>
      <c r="G17" s="48">
        <f t="shared" si="1"/>
        <v>112.21398842874559</v>
      </c>
    </row>
    <row r="18" spans="1:7" s="45" customFormat="1" ht="10.5" x14ac:dyDescent="0.15">
      <c r="A18" s="46">
        <v>60</v>
      </c>
      <c r="B18" s="47" t="s">
        <v>51</v>
      </c>
      <c r="C18" s="48">
        <v>20</v>
      </c>
      <c r="D18" s="48">
        <v>42372.66</v>
      </c>
      <c r="E18" s="48">
        <v>42520.857000000004</v>
      </c>
      <c r="F18" s="48">
        <f t="shared" si="0"/>
        <v>212604.28500000003</v>
      </c>
      <c r="G18" s="48">
        <f t="shared" si="1"/>
        <v>100.34974674707702</v>
      </c>
    </row>
    <row r="19" spans="1:7" s="45" customFormat="1" ht="10.5" x14ac:dyDescent="0.15">
      <c r="A19" s="46">
        <v>61</v>
      </c>
      <c r="B19" s="47" t="s">
        <v>45</v>
      </c>
      <c r="C19" s="48">
        <v>0</v>
      </c>
      <c r="D19" s="48">
        <v>400</v>
      </c>
      <c r="E19" s="48">
        <v>400</v>
      </c>
      <c r="F19" s="48">
        <v>0</v>
      </c>
      <c r="G19" s="48">
        <f t="shared" si="1"/>
        <v>100</v>
      </c>
    </row>
    <row r="20" spans="1:7" s="45" customFormat="1" ht="10.5" x14ac:dyDescent="0.15">
      <c r="A20" s="46">
        <v>70</v>
      </c>
      <c r="B20" s="47" t="s">
        <v>52</v>
      </c>
      <c r="C20" s="49">
        <v>584245.6</v>
      </c>
      <c r="D20" s="48">
        <v>592191.76399999997</v>
      </c>
      <c r="E20" s="48">
        <v>1450440.656</v>
      </c>
      <c r="F20" s="48">
        <f t="shared" si="0"/>
        <v>248.25872133226164</v>
      </c>
      <c r="G20" s="48">
        <f t="shared" si="1"/>
        <v>244.92752925216303</v>
      </c>
    </row>
    <row r="21" spans="1:7" s="45" customFormat="1" ht="10.5" x14ac:dyDescent="0.15">
      <c r="A21" s="46">
        <v>71</v>
      </c>
      <c r="B21" s="47" t="s">
        <v>24</v>
      </c>
      <c r="C21" s="48">
        <v>97</v>
      </c>
      <c r="D21" s="48">
        <v>97</v>
      </c>
      <c r="E21" s="48">
        <v>2636.8</v>
      </c>
      <c r="F21" s="48">
        <f t="shared" si="0"/>
        <v>2718.3505154639179</v>
      </c>
      <c r="G21" s="48">
        <f t="shared" si="1"/>
        <v>2718.3505154639179</v>
      </c>
    </row>
    <row r="22" spans="1:7" s="45" customFormat="1" ht="10.5" x14ac:dyDescent="0.15">
      <c r="A22" s="52">
        <v>90</v>
      </c>
      <c r="B22" s="53" t="s">
        <v>58</v>
      </c>
      <c r="C22" s="54">
        <v>64075.08</v>
      </c>
      <c r="D22" s="54">
        <v>67421.22</v>
      </c>
      <c r="E22" s="54">
        <v>64691.377</v>
      </c>
      <c r="F22" s="54">
        <f t="shared" si="0"/>
        <v>100.9618357089839</v>
      </c>
      <c r="G22" s="54">
        <f t="shared" si="1"/>
        <v>95.951062588306769</v>
      </c>
    </row>
    <row r="23" spans="1:7" s="45" customFormat="1" ht="10.5" x14ac:dyDescent="0.15">
      <c r="A23" s="124" t="s">
        <v>46</v>
      </c>
      <c r="B23" s="125"/>
      <c r="C23" s="63">
        <f>SUM(C4:C22)</f>
        <v>692412.65999999992</v>
      </c>
      <c r="D23" s="63">
        <f>SUM(D4:D22)</f>
        <v>798078.38799999992</v>
      </c>
      <c r="E23" s="63">
        <f>SUM(E4:E22)</f>
        <v>1662858.014</v>
      </c>
      <c r="F23" s="63">
        <f t="shared" si="0"/>
        <v>240.15418984395808</v>
      </c>
      <c r="G23" s="63">
        <f>E23/D23*100</f>
        <v>208.35773014316987</v>
      </c>
    </row>
    <row r="24" spans="1:7" s="27" customFormat="1" ht="11.25" x14ac:dyDescent="0.2">
      <c r="A24" s="58"/>
      <c r="B24" s="58"/>
      <c r="C24" s="58"/>
      <c r="D24" s="58"/>
      <c r="E24" s="58"/>
      <c r="F24" s="58"/>
      <c r="G24" s="58"/>
    </row>
    <row r="25" spans="1:7" s="44" customFormat="1" ht="10.5" x14ac:dyDescent="0.15">
      <c r="A25" s="62" t="s">
        <v>33</v>
      </c>
      <c r="B25" s="62" t="s">
        <v>34</v>
      </c>
      <c r="C25" s="64" t="s">
        <v>35</v>
      </c>
      <c r="D25" s="62" t="s">
        <v>36</v>
      </c>
      <c r="E25" s="62" t="s">
        <v>75</v>
      </c>
      <c r="F25" s="62" t="s">
        <v>77</v>
      </c>
      <c r="G25" s="62" t="s">
        <v>76</v>
      </c>
    </row>
    <row r="26" spans="1:7" s="45" customFormat="1" ht="10.5" x14ac:dyDescent="0.15">
      <c r="A26" s="55">
        <v>10</v>
      </c>
      <c r="B26" s="56" t="s">
        <v>64</v>
      </c>
      <c r="C26" s="50">
        <v>14638.5</v>
      </c>
      <c r="D26" s="57">
        <v>13240.7</v>
      </c>
      <c r="E26" s="57">
        <v>11244.313</v>
      </c>
      <c r="F26" s="57">
        <f t="shared" ref="F26:F45" si="2">E26/C26*100</f>
        <v>76.813286880486388</v>
      </c>
      <c r="G26" s="57">
        <f>E26/D26*100</f>
        <v>84.922345495328784</v>
      </c>
    </row>
    <row r="27" spans="1:7" s="45" customFormat="1" ht="10.5" x14ac:dyDescent="0.15">
      <c r="A27" s="46">
        <v>11</v>
      </c>
      <c r="B27" s="47" t="s">
        <v>37</v>
      </c>
      <c r="C27" s="50">
        <v>18768.46</v>
      </c>
      <c r="D27" s="48">
        <v>21398.11</v>
      </c>
      <c r="E27" s="48">
        <v>20369.780999999999</v>
      </c>
      <c r="F27" s="48">
        <f t="shared" si="2"/>
        <v>108.53197864928717</v>
      </c>
      <c r="G27" s="48">
        <f t="shared" ref="G27:G44" si="3">E27/D27*100</f>
        <v>95.194299870409111</v>
      </c>
    </row>
    <row r="28" spans="1:7" s="45" customFormat="1" ht="10.5" x14ac:dyDescent="0.15">
      <c r="A28" s="46">
        <v>12</v>
      </c>
      <c r="B28" s="47" t="s">
        <v>38</v>
      </c>
      <c r="C28" s="51">
        <v>1399.92</v>
      </c>
      <c r="D28" s="48">
        <v>2863.59</v>
      </c>
      <c r="E28" s="48">
        <v>2514.0360000000001</v>
      </c>
      <c r="F28" s="48">
        <f t="shared" si="2"/>
        <v>179.58426195782616</v>
      </c>
      <c r="G28" s="48">
        <f t="shared" si="3"/>
        <v>87.79315474631494</v>
      </c>
    </row>
    <row r="29" spans="1:7" s="45" customFormat="1" ht="10.5" x14ac:dyDescent="0.15">
      <c r="A29" s="46">
        <v>13</v>
      </c>
      <c r="B29" s="47" t="s">
        <v>39</v>
      </c>
      <c r="C29" s="50">
        <v>33951.9</v>
      </c>
      <c r="D29" s="48">
        <v>35235.599999999999</v>
      </c>
      <c r="E29" s="48">
        <v>34542.413999999997</v>
      </c>
      <c r="F29" s="48">
        <f t="shared" si="2"/>
        <v>101.7392664328064</v>
      </c>
      <c r="G29" s="48">
        <f t="shared" si="3"/>
        <v>98.032711235227993</v>
      </c>
    </row>
    <row r="30" spans="1:7" s="45" customFormat="1" ht="10.5" x14ac:dyDescent="0.15">
      <c r="A30" s="46">
        <v>14</v>
      </c>
      <c r="B30" s="47" t="s">
        <v>55</v>
      </c>
      <c r="C30" s="51">
        <v>138530.6</v>
      </c>
      <c r="D30" s="48">
        <v>149470.57</v>
      </c>
      <c r="E30" s="48">
        <v>137794.61600000001</v>
      </c>
      <c r="F30" s="48">
        <f t="shared" si="2"/>
        <v>99.468720990163902</v>
      </c>
      <c r="G30" s="48">
        <f t="shared" si="3"/>
        <v>92.18845957434965</v>
      </c>
    </row>
    <row r="31" spans="1:7" s="45" customFormat="1" ht="10.5" x14ac:dyDescent="0.15">
      <c r="A31" s="46">
        <v>15</v>
      </c>
      <c r="B31" s="47" t="s">
        <v>50</v>
      </c>
      <c r="C31" s="51">
        <v>9587.24</v>
      </c>
      <c r="D31" s="48">
        <v>11414.4</v>
      </c>
      <c r="E31" s="48">
        <v>9739.5570000000007</v>
      </c>
      <c r="F31" s="48">
        <f t="shared" si="2"/>
        <v>101.58874712638884</v>
      </c>
      <c r="G31" s="48">
        <f t="shared" si="3"/>
        <v>85.326929142136251</v>
      </c>
    </row>
    <row r="32" spans="1:7" s="45" customFormat="1" ht="10.5" x14ac:dyDescent="0.15">
      <c r="A32" s="46">
        <v>16</v>
      </c>
      <c r="B32" s="47" t="s">
        <v>40</v>
      </c>
      <c r="C32" s="51">
        <v>0</v>
      </c>
      <c r="D32" s="48">
        <v>0</v>
      </c>
      <c r="E32" s="48">
        <v>0</v>
      </c>
      <c r="F32" s="48">
        <v>0</v>
      </c>
      <c r="G32" s="48">
        <v>0</v>
      </c>
    </row>
    <row r="33" spans="1:7" s="45" customFormat="1" ht="10.5" x14ac:dyDescent="0.15">
      <c r="A33" s="46">
        <v>19</v>
      </c>
      <c r="B33" s="47" t="s">
        <v>53</v>
      </c>
      <c r="C33" s="50">
        <v>5598.37</v>
      </c>
      <c r="D33" s="48">
        <v>7851.37</v>
      </c>
      <c r="E33" s="48">
        <v>7588.2250000000004</v>
      </c>
      <c r="F33" s="48">
        <f>E33/C33*100</f>
        <v>135.54347068878977</v>
      </c>
      <c r="G33" s="48">
        <f>E33/D33*100</f>
        <v>96.648419320449804</v>
      </c>
    </row>
    <row r="34" spans="1:7" s="45" customFormat="1" ht="10.5" x14ac:dyDescent="0.15">
      <c r="A34" s="46">
        <v>20</v>
      </c>
      <c r="B34" s="47" t="s">
        <v>56</v>
      </c>
      <c r="C34" s="50">
        <v>60563.28</v>
      </c>
      <c r="D34" s="48">
        <v>77990.48</v>
      </c>
      <c r="E34" s="48">
        <v>77868.460999999996</v>
      </c>
      <c r="F34" s="48">
        <f t="shared" si="2"/>
        <v>128.57371826624978</v>
      </c>
      <c r="G34" s="48">
        <f t="shared" si="3"/>
        <v>99.843546289239399</v>
      </c>
    </row>
    <row r="35" spans="1:7" s="45" customFormat="1" ht="10.5" x14ac:dyDescent="0.15">
      <c r="A35" s="46">
        <v>21</v>
      </c>
      <c r="B35" s="47" t="s">
        <v>41</v>
      </c>
      <c r="C35" s="50">
        <v>3684.45</v>
      </c>
      <c r="D35" s="48">
        <v>7656.68</v>
      </c>
      <c r="E35" s="48">
        <v>4411.0050000000001</v>
      </c>
      <c r="F35" s="48">
        <f t="shared" si="2"/>
        <v>119.71949680413631</v>
      </c>
      <c r="G35" s="48">
        <f t="shared" si="3"/>
        <v>57.609890971021386</v>
      </c>
    </row>
    <row r="36" spans="1:7" s="45" customFormat="1" ht="10.5" x14ac:dyDescent="0.15">
      <c r="A36" s="46">
        <v>30</v>
      </c>
      <c r="B36" s="47" t="s">
        <v>42</v>
      </c>
      <c r="C36" s="50">
        <v>0</v>
      </c>
      <c r="D36" s="48">
        <v>0</v>
      </c>
      <c r="E36" s="48">
        <v>0</v>
      </c>
      <c r="F36" s="48">
        <v>0</v>
      </c>
      <c r="G36" s="48">
        <v>0</v>
      </c>
    </row>
    <row r="37" spans="1:7" s="45" customFormat="1" ht="10.5" x14ac:dyDescent="0.15">
      <c r="A37" s="46">
        <v>40</v>
      </c>
      <c r="B37" s="47" t="s">
        <v>43</v>
      </c>
      <c r="C37" s="50">
        <v>2665</v>
      </c>
      <c r="D37" s="48">
        <v>2949.74</v>
      </c>
      <c r="E37" s="48">
        <v>2355.14</v>
      </c>
      <c r="F37" s="48">
        <f t="shared" si="2"/>
        <v>88.372983114446527</v>
      </c>
      <c r="G37" s="48">
        <f t="shared" si="3"/>
        <v>79.842291184985797</v>
      </c>
    </row>
    <row r="38" spans="1:7" s="45" customFormat="1" ht="10.5" x14ac:dyDescent="0.15">
      <c r="A38" s="46">
        <v>41</v>
      </c>
      <c r="B38" s="47" t="s">
        <v>44</v>
      </c>
      <c r="C38" s="50">
        <v>18999.7</v>
      </c>
      <c r="D38" s="48">
        <v>18999.7</v>
      </c>
      <c r="E38" s="48">
        <v>18945.883999999998</v>
      </c>
      <c r="F38" s="48">
        <f t="shared" si="2"/>
        <v>99.716753422422443</v>
      </c>
      <c r="G38" s="48">
        <f t="shared" si="3"/>
        <v>99.716753422422443</v>
      </c>
    </row>
    <row r="39" spans="1:7" s="45" customFormat="1" ht="10.5" x14ac:dyDescent="0.15">
      <c r="A39" s="46">
        <v>50</v>
      </c>
      <c r="B39" s="47" t="s">
        <v>57</v>
      </c>
      <c r="C39" s="50">
        <v>8279.9599999999991</v>
      </c>
      <c r="D39" s="48">
        <v>30699.57</v>
      </c>
      <c r="E39" s="48">
        <v>24001.24</v>
      </c>
      <c r="F39" s="48">
        <f t="shared" si="2"/>
        <v>289.87144865434135</v>
      </c>
      <c r="G39" s="48">
        <f t="shared" si="3"/>
        <v>78.181029897161437</v>
      </c>
    </row>
    <row r="40" spans="1:7" s="45" customFormat="1" ht="10.5" x14ac:dyDescent="0.15">
      <c r="A40" s="46">
        <v>60</v>
      </c>
      <c r="B40" s="47" t="s">
        <v>51</v>
      </c>
      <c r="C40" s="50">
        <v>159885</v>
      </c>
      <c r="D40" s="48">
        <v>239936.68</v>
      </c>
      <c r="E40" s="48">
        <v>176181.44399999999</v>
      </c>
      <c r="F40" s="48">
        <f t="shared" si="2"/>
        <v>110.19260343371798</v>
      </c>
      <c r="G40" s="48">
        <f t="shared" si="3"/>
        <v>73.428307835217183</v>
      </c>
    </row>
    <row r="41" spans="1:7" s="45" customFormat="1" ht="10.5" x14ac:dyDescent="0.15">
      <c r="A41" s="46">
        <v>61</v>
      </c>
      <c r="B41" s="47" t="s">
        <v>45</v>
      </c>
      <c r="C41" s="51">
        <v>1169.51</v>
      </c>
      <c r="D41" s="48">
        <v>1379.51</v>
      </c>
      <c r="E41" s="48">
        <v>1017.303</v>
      </c>
      <c r="F41" s="48">
        <f t="shared" si="2"/>
        <v>86.98540414361571</v>
      </c>
      <c r="G41" s="48">
        <f t="shared" si="3"/>
        <v>73.743793085950799</v>
      </c>
    </row>
    <row r="42" spans="1:7" s="45" customFormat="1" ht="10.5" x14ac:dyDescent="0.15">
      <c r="A42" s="46">
        <v>70</v>
      </c>
      <c r="B42" s="47" t="s">
        <v>52</v>
      </c>
      <c r="C42" s="50">
        <v>115087</v>
      </c>
      <c r="D42" s="48">
        <v>63534.3</v>
      </c>
      <c r="E42" s="48">
        <v>863239.08100000001</v>
      </c>
      <c r="F42" s="48">
        <f t="shared" si="2"/>
        <v>750.07523091226642</v>
      </c>
      <c r="G42" s="48">
        <f t="shared" si="3"/>
        <v>1358.6977128889434</v>
      </c>
    </row>
    <row r="43" spans="1:7" s="45" customFormat="1" ht="10.5" x14ac:dyDescent="0.15">
      <c r="A43" s="46">
        <v>71</v>
      </c>
      <c r="B43" s="47" t="s">
        <v>24</v>
      </c>
      <c r="C43" s="51">
        <v>2846.75</v>
      </c>
      <c r="D43" s="48">
        <v>3129.74</v>
      </c>
      <c r="E43" s="48">
        <v>2472.75</v>
      </c>
      <c r="F43" s="48">
        <f t="shared" si="2"/>
        <v>86.862211293580387</v>
      </c>
      <c r="G43" s="48">
        <f t="shared" si="3"/>
        <v>79.008160422271501</v>
      </c>
    </row>
    <row r="44" spans="1:7" s="45" customFormat="1" ht="10.5" x14ac:dyDescent="0.15">
      <c r="A44" s="52">
        <v>90</v>
      </c>
      <c r="B44" s="53" t="s">
        <v>58</v>
      </c>
      <c r="C44" s="51">
        <v>184606.64</v>
      </c>
      <c r="D44" s="54">
        <v>186738.03</v>
      </c>
      <c r="E44" s="54">
        <v>180883.63399999999</v>
      </c>
      <c r="F44" s="54">
        <f t="shared" si="2"/>
        <v>97.983276224517155</v>
      </c>
      <c r="G44" s="54">
        <f t="shared" si="3"/>
        <v>96.864914982770244</v>
      </c>
    </row>
    <row r="45" spans="1:7" s="45" customFormat="1" ht="10.5" x14ac:dyDescent="0.15">
      <c r="A45" s="124" t="s">
        <v>47</v>
      </c>
      <c r="B45" s="125"/>
      <c r="C45" s="63">
        <f>SUM(C26:C44)</f>
        <v>780262.28000000014</v>
      </c>
      <c r="D45" s="63">
        <f>SUM(D26:D44)</f>
        <v>874488.77</v>
      </c>
      <c r="E45" s="63">
        <f>SUM(E26:E44)</f>
        <v>1575168.8840000001</v>
      </c>
      <c r="F45" s="63">
        <f t="shared" si="2"/>
        <v>201.87684633428643</v>
      </c>
      <c r="G45" s="63">
        <f>E45/D45*100</f>
        <v>180.12454110760049</v>
      </c>
    </row>
    <row r="46" spans="1:7" s="27" customFormat="1" ht="11.25" x14ac:dyDescent="0.2">
      <c r="A46" s="58"/>
      <c r="B46" s="58"/>
      <c r="C46" s="58"/>
      <c r="D46" s="58"/>
      <c r="E46" s="58"/>
      <c r="F46" s="58"/>
      <c r="G46" s="58"/>
    </row>
    <row r="47" spans="1:7" s="44" customFormat="1" ht="10.5" x14ac:dyDescent="0.15">
      <c r="A47" s="62" t="s">
        <v>33</v>
      </c>
      <c r="B47" s="62" t="s">
        <v>34</v>
      </c>
      <c r="C47" s="62" t="s">
        <v>35</v>
      </c>
      <c r="D47" s="62" t="s">
        <v>36</v>
      </c>
      <c r="E47" s="62" t="s">
        <v>75</v>
      </c>
      <c r="F47" s="62" t="s">
        <v>77</v>
      </c>
      <c r="G47" s="62" t="s">
        <v>76</v>
      </c>
    </row>
    <row r="48" spans="1:7" s="45" customFormat="1" ht="10.5" x14ac:dyDescent="0.15">
      <c r="A48" s="123" t="s">
        <v>48</v>
      </c>
      <c r="B48" s="123"/>
      <c r="C48" s="63">
        <f>C23-C45</f>
        <v>-87849.620000000228</v>
      </c>
      <c r="D48" s="63">
        <f>D23-D45</f>
        <v>-76410.3820000001</v>
      </c>
      <c r="E48" s="63">
        <f>E23-E45</f>
        <v>87689.129999999888</v>
      </c>
      <c r="F48" s="63">
        <f>E48/C48*100</f>
        <v>-99.817312812508078</v>
      </c>
      <c r="G48" s="63">
        <f>E48/D48*100</f>
        <v>-114.76075332276152</v>
      </c>
    </row>
    <row r="49" spans="1:7" s="45" customFormat="1" ht="10.5" x14ac:dyDescent="0.15">
      <c r="A49" s="59"/>
      <c r="B49" s="60"/>
      <c r="C49" s="61"/>
      <c r="D49" s="61"/>
      <c r="E49" s="61"/>
      <c r="F49" s="61"/>
      <c r="G49" s="61"/>
    </row>
    <row r="50" spans="1:7" s="44" customFormat="1" ht="10.5" x14ac:dyDescent="0.15">
      <c r="A50" s="62" t="s">
        <v>33</v>
      </c>
      <c r="B50" s="62" t="s">
        <v>34</v>
      </c>
      <c r="C50" s="62" t="s">
        <v>35</v>
      </c>
      <c r="D50" s="62" t="s">
        <v>36</v>
      </c>
      <c r="E50" s="62" t="s">
        <v>75</v>
      </c>
      <c r="F50" s="62" t="s">
        <v>77</v>
      </c>
      <c r="G50" s="62" t="s">
        <v>76</v>
      </c>
    </row>
    <row r="51" spans="1:7" s="45" customFormat="1" ht="10.5" x14ac:dyDescent="0.15">
      <c r="A51" s="123" t="s">
        <v>49</v>
      </c>
      <c r="B51" s="123"/>
      <c r="C51" s="63">
        <f>C45-C23</f>
        <v>87849.620000000228</v>
      </c>
      <c r="D51" s="63">
        <f>D45-D23</f>
        <v>76410.3820000001</v>
      </c>
      <c r="E51" s="63">
        <f>E45-E23</f>
        <v>-87689.129999999888</v>
      </c>
      <c r="F51" s="63">
        <f>E51/C51*100</f>
        <v>-99.817312812508078</v>
      </c>
      <c r="G51" s="63">
        <f>E51/D51*100</f>
        <v>-114.76075332276152</v>
      </c>
    </row>
    <row r="52" spans="1:7" s="27" customFormat="1" ht="11.25" x14ac:dyDescent="0.2"/>
    <row r="53" spans="1:7" s="27" customFormat="1" ht="11.25" x14ac:dyDescent="0.2">
      <c r="A53" s="27" t="s">
        <v>72</v>
      </c>
    </row>
    <row r="54" spans="1:7" s="27" customFormat="1" ht="11.25" x14ac:dyDescent="0.2">
      <c r="A54" s="27" t="s">
        <v>73</v>
      </c>
    </row>
    <row r="55" spans="1:7" s="27" customFormat="1" ht="11.25" x14ac:dyDescent="0.2">
      <c r="A55" s="27" t="s">
        <v>74</v>
      </c>
    </row>
  </sheetData>
  <mergeCells count="5">
    <mergeCell ref="A1:G1"/>
    <mergeCell ref="A48:B48"/>
    <mergeCell ref="A51:B51"/>
    <mergeCell ref="A23:B23"/>
    <mergeCell ref="A45:B45"/>
  </mergeCells>
  <phoneticPr fontId="0" type="noConversion"/>
  <printOptions horizontalCentered="1"/>
  <pageMargins left="0.19685039370078741" right="0.19685039370078741" top="0.78740157480314965" bottom="0.78740157480314965" header="0.31496062992125984" footer="0.31496062992125984"/>
  <pageSetup paperSize="9" firstPageNumber="19" orientation="portrait" useFirstPageNumber="1" r:id="rId1"/>
  <headerFooter>
    <oddFooter>&amp;C&amp;"Times New Roman,Obyčejné"&amp;8Stránka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K30" sqref="K30"/>
    </sheetView>
  </sheetViews>
  <sheetFormatPr defaultRowHeight="9.75" x14ac:dyDescent="0.15"/>
  <cols>
    <col min="1" max="1" width="7.28515625" style="10" customWidth="1"/>
    <col min="2" max="2" width="29.42578125" style="10" customWidth="1"/>
    <col min="3" max="5" width="10.7109375" style="10" customWidth="1"/>
    <col min="6" max="7" width="8.7109375" style="10" customWidth="1"/>
    <col min="8" max="16384" width="9.140625" style="10"/>
  </cols>
  <sheetData>
    <row r="1" spans="1:7" s="84" customFormat="1" ht="31.5" customHeight="1" x14ac:dyDescent="0.2">
      <c r="A1" s="122" t="s">
        <v>71</v>
      </c>
      <c r="B1" s="122"/>
      <c r="C1" s="122"/>
      <c r="D1" s="122"/>
      <c r="E1" s="122"/>
      <c r="F1" s="122"/>
      <c r="G1" s="122"/>
    </row>
    <row r="2" spans="1:7" s="9" customFormat="1" x14ac:dyDescent="0.15">
      <c r="A2" s="8"/>
      <c r="B2" s="8"/>
      <c r="C2" s="8"/>
      <c r="D2" s="8"/>
      <c r="E2" s="8"/>
      <c r="F2" s="8"/>
      <c r="G2" s="8"/>
    </row>
    <row r="3" spans="1:7" s="44" customFormat="1" ht="10.5" x14ac:dyDescent="0.15">
      <c r="A3" s="62" t="s">
        <v>33</v>
      </c>
      <c r="B3" s="62" t="s">
        <v>34</v>
      </c>
      <c r="C3" s="62" t="s">
        <v>35</v>
      </c>
      <c r="D3" s="62" t="s">
        <v>36</v>
      </c>
      <c r="E3" s="62" t="s">
        <v>75</v>
      </c>
      <c r="F3" s="62" t="s">
        <v>77</v>
      </c>
      <c r="G3" s="62" t="s">
        <v>76</v>
      </c>
    </row>
    <row r="4" spans="1:7" s="45" customFormat="1" ht="10.5" x14ac:dyDescent="0.15">
      <c r="A4" s="55">
        <v>10</v>
      </c>
      <c r="B4" s="56" t="s">
        <v>64</v>
      </c>
      <c r="C4" s="57">
        <v>321.39999999999998</v>
      </c>
      <c r="D4" s="57">
        <v>354.4</v>
      </c>
      <c r="E4" s="57">
        <v>623.47400000000005</v>
      </c>
      <c r="F4" s="57">
        <f t="shared" ref="F4:F23" si="0">E4/C4*100</f>
        <v>193.98693217174863</v>
      </c>
      <c r="G4" s="57">
        <f>E4/D4*100</f>
        <v>175.92381489841989</v>
      </c>
    </row>
    <row r="5" spans="1:7" s="45" customFormat="1" ht="10.5" x14ac:dyDescent="0.15">
      <c r="A5" s="46">
        <v>11</v>
      </c>
      <c r="B5" s="47" t="s">
        <v>37</v>
      </c>
      <c r="C5" s="48">
        <v>70</v>
      </c>
      <c r="D5" s="48">
        <v>2222</v>
      </c>
      <c r="E5" s="48">
        <v>2213.8539999999998</v>
      </c>
      <c r="F5" s="48">
        <f t="shared" si="0"/>
        <v>3162.6485714285709</v>
      </c>
      <c r="G5" s="48">
        <f t="shared" ref="G5:G22" si="1">E5/D5*100</f>
        <v>99.633393339333921</v>
      </c>
    </row>
    <row r="6" spans="1:7" s="45" customFormat="1" ht="10.5" x14ac:dyDescent="0.15">
      <c r="A6" s="46">
        <v>12</v>
      </c>
      <c r="B6" s="47" t="s">
        <v>38</v>
      </c>
      <c r="C6" s="48">
        <v>0</v>
      </c>
      <c r="D6" s="48">
        <v>366.87</v>
      </c>
      <c r="E6" s="48">
        <v>416.87400000000002</v>
      </c>
      <c r="F6" s="48">
        <v>0</v>
      </c>
      <c r="G6" s="48">
        <f t="shared" si="1"/>
        <v>113.62989614849948</v>
      </c>
    </row>
    <row r="7" spans="1:7" s="45" customFormat="1" ht="10.5" x14ac:dyDescent="0.15">
      <c r="A7" s="46">
        <v>13</v>
      </c>
      <c r="B7" s="47" t="s">
        <v>39</v>
      </c>
      <c r="C7" s="48">
        <v>1450</v>
      </c>
      <c r="D7" s="48">
        <v>1702</v>
      </c>
      <c r="E7" s="48">
        <v>1514.0440000000001</v>
      </c>
      <c r="F7" s="48">
        <f t="shared" si="0"/>
        <v>104.41682758620689</v>
      </c>
      <c r="G7" s="48">
        <f t="shared" si="1"/>
        <v>88.956756756756761</v>
      </c>
    </row>
    <row r="8" spans="1:7" s="45" customFormat="1" ht="10.5" x14ac:dyDescent="0.15">
      <c r="A8" s="46">
        <v>14</v>
      </c>
      <c r="B8" s="47" t="s">
        <v>55</v>
      </c>
      <c r="C8" s="48">
        <v>0</v>
      </c>
      <c r="D8" s="48">
        <v>2979.04</v>
      </c>
      <c r="E8" s="48">
        <v>2985.3580000000002</v>
      </c>
      <c r="F8" s="48">
        <v>0</v>
      </c>
      <c r="G8" s="48">
        <f>E8/D8*100</f>
        <v>100.21208174445459</v>
      </c>
    </row>
    <row r="9" spans="1:7" s="45" customFormat="1" ht="10.5" x14ac:dyDescent="0.15">
      <c r="A9" s="46">
        <v>15</v>
      </c>
      <c r="B9" s="47" t="s">
        <v>50</v>
      </c>
      <c r="C9" s="48">
        <v>0</v>
      </c>
      <c r="D9" s="48">
        <v>120</v>
      </c>
      <c r="E9" s="48">
        <v>302.16500000000002</v>
      </c>
      <c r="F9" s="48">
        <v>0</v>
      </c>
      <c r="G9" s="48">
        <f>E9/D9*100</f>
        <v>251.8041666666667</v>
      </c>
    </row>
    <row r="10" spans="1:7" s="45" customFormat="1" ht="10.5" x14ac:dyDescent="0.15">
      <c r="A10" s="46">
        <v>16</v>
      </c>
      <c r="B10" s="47" t="s">
        <v>40</v>
      </c>
      <c r="C10" s="48">
        <v>3450</v>
      </c>
      <c r="D10" s="48">
        <v>3450</v>
      </c>
      <c r="E10" s="48">
        <v>4050.7260000000001</v>
      </c>
      <c r="F10" s="48">
        <f>E10/C10*100</f>
        <v>117.41234782608696</v>
      </c>
      <c r="G10" s="48">
        <f>E10/D10*100</f>
        <v>117.41234782608696</v>
      </c>
    </row>
    <row r="11" spans="1:7" s="45" customFormat="1" ht="10.5" x14ac:dyDescent="0.15">
      <c r="A11" s="46">
        <v>19</v>
      </c>
      <c r="B11" s="47" t="s">
        <v>53</v>
      </c>
      <c r="C11" s="48">
        <v>3900</v>
      </c>
      <c r="D11" s="48">
        <v>4880</v>
      </c>
      <c r="E11" s="48">
        <v>5322.2460000000001</v>
      </c>
      <c r="F11" s="48">
        <f>E11/C11*100</f>
        <v>136.46784615384615</v>
      </c>
      <c r="G11" s="48">
        <f>E11/D11*100</f>
        <v>109.06241803278689</v>
      </c>
    </row>
    <row r="12" spans="1:7" s="45" customFormat="1" ht="10.5" x14ac:dyDescent="0.15">
      <c r="A12" s="46">
        <v>20</v>
      </c>
      <c r="B12" s="47" t="s">
        <v>56</v>
      </c>
      <c r="C12" s="49">
        <v>0</v>
      </c>
      <c r="D12" s="48">
        <v>4715.32</v>
      </c>
      <c r="E12" s="48">
        <v>3390.1410000000001</v>
      </c>
      <c r="F12" s="48">
        <v>0</v>
      </c>
      <c r="G12" s="48">
        <f t="shared" si="1"/>
        <v>71.896308203897092</v>
      </c>
    </row>
    <row r="13" spans="1:7" s="45" customFormat="1" ht="10.5" x14ac:dyDescent="0.15">
      <c r="A13" s="46">
        <v>21</v>
      </c>
      <c r="B13" s="47" t="s">
        <v>41</v>
      </c>
      <c r="C13" s="48">
        <v>3</v>
      </c>
      <c r="D13" s="48">
        <v>10082.68</v>
      </c>
      <c r="E13" s="48">
        <v>10095.076999999999</v>
      </c>
      <c r="F13" s="48">
        <f t="shared" si="0"/>
        <v>336502.56666666665</v>
      </c>
      <c r="G13" s="48">
        <f t="shared" si="1"/>
        <v>100.12295342111422</v>
      </c>
    </row>
    <row r="14" spans="1:7" s="45" customFormat="1" ht="10.5" x14ac:dyDescent="0.15">
      <c r="A14" s="46">
        <v>30</v>
      </c>
      <c r="B14" s="47" t="s">
        <v>42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</row>
    <row r="15" spans="1:7" s="45" customFormat="1" ht="10.5" x14ac:dyDescent="0.15">
      <c r="A15" s="46">
        <v>40</v>
      </c>
      <c r="B15" s="47" t="s">
        <v>43</v>
      </c>
      <c r="C15" s="48">
        <v>204.9</v>
      </c>
      <c r="D15" s="48">
        <v>624.64</v>
      </c>
      <c r="E15" s="48">
        <v>508.61099999999999</v>
      </c>
      <c r="F15" s="48">
        <f t="shared" si="0"/>
        <v>248.22401171303073</v>
      </c>
      <c r="G15" s="48">
        <f t="shared" si="1"/>
        <v>81.42466060450819</v>
      </c>
    </row>
    <row r="16" spans="1:7" s="45" customFormat="1" ht="10.5" x14ac:dyDescent="0.15">
      <c r="A16" s="46">
        <v>41</v>
      </c>
      <c r="B16" s="47" t="s">
        <v>44</v>
      </c>
      <c r="C16" s="48">
        <v>10525</v>
      </c>
      <c r="D16" s="48">
        <v>10525</v>
      </c>
      <c r="E16" s="48">
        <v>10522.84</v>
      </c>
      <c r="F16" s="48">
        <f t="shared" si="0"/>
        <v>99.979477434679325</v>
      </c>
      <c r="G16" s="48">
        <f t="shared" si="1"/>
        <v>99.979477434679325</v>
      </c>
    </row>
    <row r="17" spans="1:7" s="45" customFormat="1" ht="10.5" x14ac:dyDescent="0.15">
      <c r="A17" s="46">
        <v>50</v>
      </c>
      <c r="B17" s="47" t="s">
        <v>57</v>
      </c>
      <c r="C17" s="48">
        <v>24050.68</v>
      </c>
      <c r="D17" s="48">
        <v>53573.794000000002</v>
      </c>
      <c r="E17" s="48">
        <v>60117.290999999997</v>
      </c>
      <c r="F17" s="48">
        <f t="shared" si="0"/>
        <v>249.9608784450169</v>
      </c>
      <c r="G17" s="48">
        <f t="shared" si="1"/>
        <v>112.21398842874559</v>
      </c>
    </row>
    <row r="18" spans="1:7" s="45" customFormat="1" ht="10.5" x14ac:dyDescent="0.15">
      <c r="A18" s="46">
        <v>60</v>
      </c>
      <c r="B18" s="47" t="s">
        <v>51</v>
      </c>
      <c r="C18" s="48">
        <v>20</v>
      </c>
      <c r="D18" s="48">
        <v>42372.66</v>
      </c>
      <c r="E18" s="48">
        <v>42520.857000000004</v>
      </c>
      <c r="F18" s="48">
        <f t="shared" si="0"/>
        <v>212604.28500000003</v>
      </c>
      <c r="G18" s="48">
        <f t="shared" si="1"/>
        <v>100.34974674707702</v>
      </c>
    </row>
    <row r="19" spans="1:7" s="45" customFormat="1" ht="10.5" x14ac:dyDescent="0.15">
      <c r="A19" s="46">
        <v>61</v>
      </c>
      <c r="B19" s="47" t="s">
        <v>45</v>
      </c>
      <c r="C19" s="48">
        <v>0</v>
      </c>
      <c r="D19" s="48">
        <v>400</v>
      </c>
      <c r="E19" s="48">
        <v>400</v>
      </c>
      <c r="F19" s="48">
        <v>0</v>
      </c>
      <c r="G19" s="48">
        <f t="shared" si="1"/>
        <v>100</v>
      </c>
    </row>
    <row r="20" spans="1:7" s="45" customFormat="1" ht="10.5" x14ac:dyDescent="0.15">
      <c r="A20" s="46">
        <v>70</v>
      </c>
      <c r="B20" s="47" t="s">
        <v>52</v>
      </c>
      <c r="C20" s="49">
        <v>584245.6</v>
      </c>
      <c r="D20" s="48">
        <v>592191.76399999997</v>
      </c>
      <c r="E20" s="48">
        <v>642090.37100000004</v>
      </c>
      <c r="F20" s="48">
        <f t="shared" si="0"/>
        <v>109.90076279564622</v>
      </c>
      <c r="G20" s="48">
        <f t="shared" si="1"/>
        <v>108.42608932332266</v>
      </c>
    </row>
    <row r="21" spans="1:7" s="45" customFormat="1" ht="10.5" x14ac:dyDescent="0.15">
      <c r="A21" s="46">
        <v>71</v>
      </c>
      <c r="B21" s="47" t="s">
        <v>24</v>
      </c>
      <c r="C21" s="48">
        <v>97</v>
      </c>
      <c r="D21" s="48">
        <v>97</v>
      </c>
      <c r="E21" s="48">
        <v>147.05000000000001</v>
      </c>
      <c r="F21" s="48">
        <f t="shared" si="0"/>
        <v>151.5979381443299</v>
      </c>
      <c r="G21" s="48">
        <f t="shared" si="1"/>
        <v>151.5979381443299</v>
      </c>
    </row>
    <row r="22" spans="1:7" s="45" customFormat="1" ht="10.5" x14ac:dyDescent="0.15">
      <c r="A22" s="52">
        <v>90</v>
      </c>
      <c r="B22" s="53" t="s">
        <v>58</v>
      </c>
      <c r="C22" s="54">
        <v>64075.08</v>
      </c>
      <c r="D22" s="54">
        <v>67421.22</v>
      </c>
      <c r="E22" s="54">
        <v>64691.377</v>
      </c>
      <c r="F22" s="54">
        <f t="shared" si="0"/>
        <v>100.9618357089839</v>
      </c>
      <c r="G22" s="54">
        <f t="shared" si="1"/>
        <v>95.951062588306769</v>
      </c>
    </row>
    <row r="23" spans="1:7" s="45" customFormat="1" ht="10.5" x14ac:dyDescent="0.15">
      <c r="A23" s="124" t="s">
        <v>46</v>
      </c>
      <c r="B23" s="125"/>
      <c r="C23" s="63">
        <f>SUM(C4:C22)</f>
        <v>692412.65999999992</v>
      </c>
      <c r="D23" s="63">
        <f>SUM(D4:D22)</f>
        <v>798078.38799999992</v>
      </c>
      <c r="E23" s="63">
        <f>SUM(E4:E22)</f>
        <v>851912.35600000003</v>
      </c>
      <c r="F23" s="63">
        <f t="shared" si="0"/>
        <v>123.03535235765332</v>
      </c>
      <c r="G23" s="63">
        <f>E23/D23*100</f>
        <v>106.74544866888441</v>
      </c>
    </row>
    <row r="24" spans="1:7" s="27" customFormat="1" ht="11.25" x14ac:dyDescent="0.2">
      <c r="A24" s="58"/>
      <c r="B24" s="58"/>
      <c r="C24" s="58"/>
      <c r="D24" s="58"/>
      <c r="E24" s="58"/>
      <c r="F24" s="58"/>
      <c r="G24" s="58"/>
    </row>
    <row r="25" spans="1:7" s="44" customFormat="1" ht="10.5" x14ac:dyDescent="0.15">
      <c r="A25" s="62" t="s">
        <v>33</v>
      </c>
      <c r="B25" s="62" t="s">
        <v>34</v>
      </c>
      <c r="C25" s="64" t="s">
        <v>35</v>
      </c>
      <c r="D25" s="62" t="s">
        <v>36</v>
      </c>
      <c r="E25" s="62" t="s">
        <v>75</v>
      </c>
      <c r="F25" s="62" t="s">
        <v>77</v>
      </c>
      <c r="G25" s="62" t="s">
        <v>76</v>
      </c>
    </row>
    <row r="26" spans="1:7" s="45" customFormat="1" ht="10.5" x14ac:dyDescent="0.15">
      <c r="A26" s="55">
        <v>10</v>
      </c>
      <c r="B26" s="56" t="s">
        <v>64</v>
      </c>
      <c r="C26" s="50">
        <v>14638.5</v>
      </c>
      <c r="D26" s="57">
        <v>13240.7</v>
      </c>
      <c r="E26" s="57">
        <v>11244.313</v>
      </c>
      <c r="F26" s="57">
        <f t="shared" ref="F26:F45" si="2">E26/C26*100</f>
        <v>76.813286880486388</v>
      </c>
      <c r="G26" s="57">
        <f>E26/D26*100</f>
        <v>84.922345495328784</v>
      </c>
    </row>
    <row r="27" spans="1:7" s="45" customFormat="1" ht="10.5" x14ac:dyDescent="0.15">
      <c r="A27" s="46">
        <v>11</v>
      </c>
      <c r="B27" s="47" t="s">
        <v>37</v>
      </c>
      <c r="C27" s="50">
        <v>18768.46</v>
      </c>
      <c r="D27" s="48">
        <v>21398.11</v>
      </c>
      <c r="E27" s="48">
        <v>20369.780999999999</v>
      </c>
      <c r="F27" s="48">
        <f t="shared" si="2"/>
        <v>108.53197864928717</v>
      </c>
      <c r="G27" s="48">
        <f t="shared" ref="G27:G44" si="3">E27/D27*100</f>
        <v>95.194299870409111</v>
      </c>
    </row>
    <row r="28" spans="1:7" s="45" customFormat="1" ht="10.5" x14ac:dyDescent="0.15">
      <c r="A28" s="46">
        <v>12</v>
      </c>
      <c r="B28" s="47" t="s">
        <v>38</v>
      </c>
      <c r="C28" s="51">
        <v>1399.92</v>
      </c>
      <c r="D28" s="48">
        <v>2863.59</v>
      </c>
      <c r="E28" s="48">
        <v>2514.0360000000001</v>
      </c>
      <c r="F28" s="48">
        <f t="shared" si="2"/>
        <v>179.58426195782616</v>
      </c>
      <c r="G28" s="48">
        <f t="shared" si="3"/>
        <v>87.79315474631494</v>
      </c>
    </row>
    <row r="29" spans="1:7" s="45" customFormat="1" ht="10.5" x14ac:dyDescent="0.15">
      <c r="A29" s="46">
        <v>13</v>
      </c>
      <c r="B29" s="47" t="s">
        <v>39</v>
      </c>
      <c r="C29" s="50">
        <v>33951.9</v>
      </c>
      <c r="D29" s="48">
        <v>35235.599999999999</v>
      </c>
      <c r="E29" s="48">
        <v>34542.413999999997</v>
      </c>
      <c r="F29" s="48">
        <f t="shared" si="2"/>
        <v>101.7392664328064</v>
      </c>
      <c r="G29" s="48">
        <f t="shared" si="3"/>
        <v>98.032711235227993</v>
      </c>
    </row>
    <row r="30" spans="1:7" s="45" customFormat="1" ht="10.5" x14ac:dyDescent="0.15">
      <c r="A30" s="46">
        <v>14</v>
      </c>
      <c r="B30" s="47" t="s">
        <v>55</v>
      </c>
      <c r="C30" s="51">
        <v>138530.6</v>
      </c>
      <c r="D30" s="48">
        <v>149470.57</v>
      </c>
      <c r="E30" s="48">
        <v>137794.61600000001</v>
      </c>
      <c r="F30" s="48">
        <f t="shared" si="2"/>
        <v>99.468720990163902</v>
      </c>
      <c r="G30" s="48">
        <f t="shared" si="3"/>
        <v>92.18845957434965</v>
      </c>
    </row>
    <row r="31" spans="1:7" s="45" customFormat="1" ht="10.5" x14ac:dyDescent="0.15">
      <c r="A31" s="46">
        <v>15</v>
      </c>
      <c r="B31" s="47" t="s">
        <v>50</v>
      </c>
      <c r="C31" s="51">
        <v>9587.24</v>
      </c>
      <c r="D31" s="48">
        <v>11414.4</v>
      </c>
      <c r="E31" s="48">
        <v>9739.5570000000007</v>
      </c>
      <c r="F31" s="48">
        <f t="shared" si="2"/>
        <v>101.58874712638884</v>
      </c>
      <c r="G31" s="48">
        <f t="shared" si="3"/>
        <v>85.326929142136251</v>
      </c>
    </row>
    <row r="32" spans="1:7" s="45" customFormat="1" ht="10.5" x14ac:dyDescent="0.15">
      <c r="A32" s="46">
        <v>16</v>
      </c>
      <c r="B32" s="47" t="s">
        <v>40</v>
      </c>
      <c r="C32" s="51">
        <v>0</v>
      </c>
      <c r="D32" s="48">
        <v>0</v>
      </c>
      <c r="E32" s="48">
        <v>0</v>
      </c>
      <c r="F32" s="48">
        <v>0</v>
      </c>
      <c r="G32" s="48">
        <v>0</v>
      </c>
    </row>
    <row r="33" spans="1:7" s="45" customFormat="1" ht="10.5" x14ac:dyDescent="0.15">
      <c r="A33" s="46">
        <v>19</v>
      </c>
      <c r="B33" s="47" t="s">
        <v>53</v>
      </c>
      <c r="C33" s="50">
        <v>5598.37</v>
      </c>
      <c r="D33" s="48">
        <v>7851.37</v>
      </c>
      <c r="E33" s="48">
        <v>7588.2250000000004</v>
      </c>
      <c r="F33" s="48">
        <f>E33/C33*100</f>
        <v>135.54347068878977</v>
      </c>
      <c r="G33" s="48">
        <f>E33/D33*100</f>
        <v>96.648419320449804</v>
      </c>
    </row>
    <row r="34" spans="1:7" s="45" customFormat="1" ht="10.5" x14ac:dyDescent="0.15">
      <c r="A34" s="46">
        <v>20</v>
      </c>
      <c r="B34" s="47" t="s">
        <v>56</v>
      </c>
      <c r="C34" s="50">
        <v>60563.28</v>
      </c>
      <c r="D34" s="48">
        <v>77990.48</v>
      </c>
      <c r="E34" s="48">
        <v>77868.460999999996</v>
      </c>
      <c r="F34" s="48">
        <f t="shared" si="2"/>
        <v>128.57371826624978</v>
      </c>
      <c r="G34" s="48">
        <f t="shared" si="3"/>
        <v>99.843546289239399</v>
      </c>
    </row>
    <row r="35" spans="1:7" s="45" customFormat="1" ht="10.5" x14ac:dyDescent="0.15">
      <c r="A35" s="46">
        <v>21</v>
      </c>
      <c r="B35" s="47" t="s">
        <v>41</v>
      </c>
      <c r="C35" s="50">
        <v>3684.45</v>
      </c>
      <c r="D35" s="48">
        <v>7656.68</v>
      </c>
      <c r="E35" s="48">
        <v>4411.0050000000001</v>
      </c>
      <c r="F35" s="48">
        <f t="shared" si="2"/>
        <v>119.71949680413631</v>
      </c>
      <c r="G35" s="48">
        <f t="shared" si="3"/>
        <v>57.609890971021386</v>
      </c>
    </row>
    <row r="36" spans="1:7" s="45" customFormat="1" ht="10.5" x14ac:dyDescent="0.15">
      <c r="A36" s="46">
        <v>30</v>
      </c>
      <c r="B36" s="47" t="s">
        <v>42</v>
      </c>
      <c r="C36" s="50">
        <v>0</v>
      </c>
      <c r="D36" s="48">
        <v>0</v>
      </c>
      <c r="E36" s="48">
        <v>0</v>
      </c>
      <c r="F36" s="48">
        <v>0</v>
      </c>
      <c r="G36" s="48">
        <v>0</v>
      </c>
    </row>
    <row r="37" spans="1:7" s="45" customFormat="1" ht="10.5" x14ac:dyDescent="0.15">
      <c r="A37" s="46">
        <v>40</v>
      </c>
      <c r="B37" s="47" t="s">
        <v>43</v>
      </c>
      <c r="C37" s="50">
        <v>2665</v>
      </c>
      <c r="D37" s="48">
        <v>2949.74</v>
      </c>
      <c r="E37" s="48">
        <v>2355.14</v>
      </c>
      <c r="F37" s="48">
        <f t="shared" si="2"/>
        <v>88.372983114446527</v>
      </c>
      <c r="G37" s="48">
        <f t="shared" si="3"/>
        <v>79.842291184985797</v>
      </c>
    </row>
    <row r="38" spans="1:7" s="45" customFormat="1" ht="10.5" x14ac:dyDescent="0.15">
      <c r="A38" s="46">
        <v>41</v>
      </c>
      <c r="B38" s="47" t="s">
        <v>44</v>
      </c>
      <c r="C38" s="50">
        <v>18999.7</v>
      </c>
      <c r="D38" s="48">
        <v>18999.7</v>
      </c>
      <c r="E38" s="48">
        <v>18945.883999999998</v>
      </c>
      <c r="F38" s="48">
        <f t="shared" si="2"/>
        <v>99.716753422422443</v>
      </c>
      <c r="G38" s="48">
        <f t="shared" si="3"/>
        <v>99.716753422422443</v>
      </c>
    </row>
    <row r="39" spans="1:7" s="45" customFormat="1" ht="10.5" x14ac:dyDescent="0.15">
      <c r="A39" s="46">
        <v>50</v>
      </c>
      <c r="B39" s="47" t="s">
        <v>57</v>
      </c>
      <c r="C39" s="50">
        <v>8279.9599999999991</v>
      </c>
      <c r="D39" s="48">
        <v>30699.57</v>
      </c>
      <c r="E39" s="48">
        <v>24001.24</v>
      </c>
      <c r="F39" s="48">
        <f t="shared" si="2"/>
        <v>289.87144865434135</v>
      </c>
      <c r="G39" s="48">
        <f t="shared" si="3"/>
        <v>78.181029897161437</v>
      </c>
    </row>
    <row r="40" spans="1:7" s="45" customFormat="1" ht="10.5" x14ac:dyDescent="0.15">
      <c r="A40" s="46">
        <v>60</v>
      </c>
      <c r="B40" s="47" t="s">
        <v>51</v>
      </c>
      <c r="C40" s="50">
        <v>159885</v>
      </c>
      <c r="D40" s="48">
        <v>239936.68</v>
      </c>
      <c r="E40" s="48">
        <v>176181.44399999999</v>
      </c>
      <c r="F40" s="48">
        <f t="shared" si="2"/>
        <v>110.19260343371798</v>
      </c>
      <c r="G40" s="48">
        <f t="shared" si="3"/>
        <v>73.428307835217183</v>
      </c>
    </row>
    <row r="41" spans="1:7" s="45" customFormat="1" ht="10.5" x14ac:dyDescent="0.15">
      <c r="A41" s="46">
        <v>61</v>
      </c>
      <c r="B41" s="47" t="s">
        <v>45</v>
      </c>
      <c r="C41" s="51">
        <v>1169.51</v>
      </c>
      <c r="D41" s="48">
        <v>1379.51</v>
      </c>
      <c r="E41" s="48">
        <v>1017.303</v>
      </c>
      <c r="F41" s="48">
        <f t="shared" si="2"/>
        <v>86.98540414361571</v>
      </c>
      <c r="G41" s="48">
        <f t="shared" si="3"/>
        <v>73.743793085950799</v>
      </c>
    </row>
    <row r="42" spans="1:7" s="45" customFormat="1" ht="10.5" x14ac:dyDescent="0.15">
      <c r="A42" s="46">
        <v>70</v>
      </c>
      <c r="B42" s="47" t="s">
        <v>52</v>
      </c>
      <c r="C42" s="50">
        <v>115087</v>
      </c>
      <c r="D42" s="48">
        <v>63534.3</v>
      </c>
      <c r="E42" s="48">
        <v>52293.423999999999</v>
      </c>
      <c r="F42" s="48">
        <f t="shared" si="2"/>
        <v>45.438167647084377</v>
      </c>
      <c r="G42" s="48">
        <f t="shared" si="3"/>
        <v>82.307389866576003</v>
      </c>
    </row>
    <row r="43" spans="1:7" s="45" customFormat="1" ht="10.5" x14ac:dyDescent="0.15">
      <c r="A43" s="46">
        <v>71</v>
      </c>
      <c r="B43" s="47" t="s">
        <v>24</v>
      </c>
      <c r="C43" s="51">
        <v>2846.75</v>
      </c>
      <c r="D43" s="48">
        <v>3129.74</v>
      </c>
      <c r="E43" s="48">
        <v>2472.75</v>
      </c>
      <c r="F43" s="48">
        <f t="shared" si="2"/>
        <v>86.862211293580387</v>
      </c>
      <c r="G43" s="48">
        <f t="shared" si="3"/>
        <v>79.008160422271501</v>
      </c>
    </row>
    <row r="44" spans="1:7" s="45" customFormat="1" ht="10.5" x14ac:dyDescent="0.15">
      <c r="A44" s="52">
        <v>90</v>
      </c>
      <c r="B44" s="53" t="s">
        <v>58</v>
      </c>
      <c r="C44" s="51">
        <v>184606.64</v>
      </c>
      <c r="D44" s="54">
        <v>186738.03</v>
      </c>
      <c r="E44" s="54">
        <v>180883.63399999999</v>
      </c>
      <c r="F44" s="54">
        <f t="shared" si="2"/>
        <v>97.983276224517155</v>
      </c>
      <c r="G44" s="54">
        <f t="shared" si="3"/>
        <v>96.864914982770244</v>
      </c>
    </row>
    <row r="45" spans="1:7" s="45" customFormat="1" ht="10.5" x14ac:dyDescent="0.15">
      <c r="A45" s="124" t="s">
        <v>47</v>
      </c>
      <c r="B45" s="125"/>
      <c r="C45" s="63">
        <f>SUM(C26:C44)</f>
        <v>780262.28000000014</v>
      </c>
      <c r="D45" s="63">
        <f>SUM(D26:D44)</f>
        <v>874488.77</v>
      </c>
      <c r="E45" s="63">
        <f>SUM(E26:E44)</f>
        <v>764223.22699999996</v>
      </c>
      <c r="F45" s="63">
        <f t="shared" si="2"/>
        <v>97.944402361728905</v>
      </c>
      <c r="G45" s="63">
        <f>E45/D45*100</f>
        <v>87.390856602995598</v>
      </c>
    </row>
    <row r="46" spans="1:7" s="27" customFormat="1" ht="11.25" x14ac:dyDescent="0.2">
      <c r="A46" s="58"/>
      <c r="B46" s="58"/>
      <c r="C46" s="58"/>
      <c r="D46" s="58"/>
      <c r="E46" s="58"/>
      <c r="F46" s="58"/>
      <c r="G46" s="58"/>
    </row>
    <row r="47" spans="1:7" s="44" customFormat="1" ht="10.5" x14ac:dyDescent="0.15">
      <c r="A47" s="62" t="s">
        <v>33</v>
      </c>
      <c r="B47" s="62" t="s">
        <v>34</v>
      </c>
      <c r="C47" s="62" t="s">
        <v>35</v>
      </c>
      <c r="D47" s="62" t="s">
        <v>36</v>
      </c>
      <c r="E47" s="62" t="s">
        <v>75</v>
      </c>
      <c r="F47" s="62" t="s">
        <v>77</v>
      </c>
      <c r="G47" s="62" t="s">
        <v>76</v>
      </c>
    </row>
    <row r="48" spans="1:7" s="45" customFormat="1" ht="10.5" x14ac:dyDescent="0.15">
      <c r="A48" s="123" t="s">
        <v>48</v>
      </c>
      <c r="B48" s="123"/>
      <c r="C48" s="63">
        <f>C23-C45</f>
        <v>-87849.620000000228</v>
      </c>
      <c r="D48" s="63">
        <f>D23-D45</f>
        <v>-76410.3820000001</v>
      </c>
      <c r="E48" s="63">
        <f>E23-E45</f>
        <v>87689.129000000074</v>
      </c>
      <c r="F48" s="63">
        <f>E48/C48*100</f>
        <v>-99.817311674199445</v>
      </c>
      <c r="G48" s="63">
        <f>E48/D48*100</f>
        <v>-114.76075201403908</v>
      </c>
    </row>
    <row r="49" spans="1:7" s="45" customFormat="1" ht="10.5" x14ac:dyDescent="0.15">
      <c r="A49" s="59"/>
      <c r="B49" s="60"/>
      <c r="C49" s="61"/>
      <c r="D49" s="61"/>
      <c r="E49" s="61"/>
      <c r="F49" s="61"/>
      <c r="G49" s="61"/>
    </row>
    <row r="50" spans="1:7" s="44" customFormat="1" ht="10.5" x14ac:dyDescent="0.15">
      <c r="A50" s="62" t="s">
        <v>33</v>
      </c>
      <c r="B50" s="62" t="s">
        <v>34</v>
      </c>
      <c r="C50" s="62" t="s">
        <v>35</v>
      </c>
      <c r="D50" s="62" t="s">
        <v>36</v>
      </c>
      <c r="E50" s="62" t="s">
        <v>75</v>
      </c>
      <c r="F50" s="62" t="s">
        <v>77</v>
      </c>
      <c r="G50" s="62" t="s">
        <v>76</v>
      </c>
    </row>
    <row r="51" spans="1:7" s="45" customFormat="1" ht="10.5" x14ac:dyDescent="0.15">
      <c r="A51" s="123" t="s">
        <v>49</v>
      </c>
      <c r="B51" s="123"/>
      <c r="C51" s="63">
        <f>C45-C23</f>
        <v>87849.620000000228</v>
      </c>
      <c r="D51" s="63">
        <f>D45-D23</f>
        <v>76410.3820000001</v>
      </c>
      <c r="E51" s="63">
        <f>E45-E23</f>
        <v>-87689.129000000074</v>
      </c>
      <c r="F51" s="63">
        <f>E51/C51*100</f>
        <v>-99.817311674199445</v>
      </c>
      <c r="G51" s="63">
        <f>E51/D51*100</f>
        <v>-114.76075201403908</v>
      </c>
    </row>
    <row r="52" spans="1:7" s="27" customFormat="1" ht="11.25" x14ac:dyDescent="0.2"/>
    <row r="53" spans="1:7" s="27" customFormat="1" ht="11.25" x14ac:dyDescent="0.2">
      <c r="A53" s="27" t="s">
        <v>72</v>
      </c>
    </row>
    <row r="54" spans="1:7" s="27" customFormat="1" ht="11.25" x14ac:dyDescent="0.2">
      <c r="A54" s="27" t="s">
        <v>73</v>
      </c>
    </row>
    <row r="55" spans="1:7" s="27" customFormat="1" ht="11.25" x14ac:dyDescent="0.2">
      <c r="A55" s="27" t="s">
        <v>74</v>
      </c>
    </row>
  </sheetData>
  <mergeCells count="5">
    <mergeCell ref="A1:G1"/>
    <mergeCell ref="A23:B23"/>
    <mergeCell ref="A45:B45"/>
    <mergeCell ref="A48:B48"/>
    <mergeCell ref="A51:B51"/>
  </mergeCells>
  <printOptions horizontalCentered="1"/>
  <pageMargins left="0.19685039370078741" right="0.19685039370078741" top="0.78740157480314965" bottom="0.78740157480314965" header="0.31496062992125984" footer="0.31496062992125984"/>
  <pageSetup paperSize="9" firstPageNumber="20" orientation="portrait" useFirstPageNumber="1" r:id="rId1"/>
  <headerFooter>
    <oddFooter>&amp;C&amp;"Times New Roman,Obyčejné"&amp;8Stránka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Vyúčtování dotací</vt:lpstr>
      <vt:lpstr>Finanční vypořádání</vt:lpstr>
      <vt:lpstr>Kapitoly-bez konsolidace</vt:lpstr>
      <vt:lpstr>Kapitoly-s konsolidací</vt:lpstr>
    </vt:vector>
  </TitlesOfParts>
  <Company>Městský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Neckař Milan</cp:lastModifiedBy>
  <cp:lastPrinted>2015-03-31T07:11:33Z</cp:lastPrinted>
  <dcterms:created xsi:type="dcterms:W3CDTF">1999-03-15T07:50:21Z</dcterms:created>
  <dcterms:modified xsi:type="dcterms:W3CDTF">2015-05-04T05:37:55Z</dcterms:modified>
</cp:coreProperties>
</file>