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Daně M" sheetId="4" r:id="rId1"/>
    <sheet name="Daně Q" sheetId="5" r:id="rId2"/>
  </sheets>
  <calcPr calcId="145621"/>
</workbook>
</file>

<file path=xl/calcChain.xml><?xml version="1.0" encoding="utf-8"?>
<calcChain xmlns="http://schemas.openxmlformats.org/spreadsheetml/2006/main">
  <c r="H114" i="5" l="1"/>
  <c r="G114" i="5"/>
  <c r="G115" i="5"/>
  <c r="F114" i="5"/>
  <c r="F115" i="5"/>
  <c r="E114" i="5"/>
  <c r="H112" i="5"/>
  <c r="G112" i="5"/>
  <c r="F112" i="5"/>
  <c r="E112" i="5"/>
  <c r="H110" i="5"/>
  <c r="G110" i="5"/>
  <c r="F110" i="5"/>
  <c r="F111" i="5"/>
  <c r="E110" i="5"/>
  <c r="E111" i="5"/>
  <c r="H108" i="5"/>
  <c r="G108" i="5"/>
  <c r="F108" i="5"/>
  <c r="F109" i="5"/>
  <c r="E108" i="5"/>
  <c r="G113" i="5"/>
  <c r="F113" i="5"/>
  <c r="H111" i="5"/>
  <c r="G109" i="5"/>
  <c r="H106" i="5"/>
  <c r="H107" i="5"/>
  <c r="G106" i="5"/>
  <c r="G107" i="5"/>
  <c r="F106" i="5"/>
  <c r="E106" i="5"/>
  <c r="E107" i="5"/>
  <c r="H104" i="5"/>
  <c r="H105" i="5"/>
  <c r="G104" i="5"/>
  <c r="G105" i="5"/>
  <c r="F104" i="5"/>
  <c r="F105" i="5"/>
  <c r="E104" i="5"/>
  <c r="H102" i="5"/>
  <c r="G102" i="5"/>
  <c r="G103" i="5"/>
  <c r="F102" i="5"/>
  <c r="E102" i="5"/>
  <c r="C117" i="5"/>
  <c r="H115" i="5"/>
  <c r="H113" i="5"/>
  <c r="E113" i="5"/>
  <c r="H109" i="5"/>
  <c r="P116" i="4"/>
  <c r="P117" i="4"/>
  <c r="O116" i="4"/>
  <c r="N116" i="4"/>
  <c r="M116" i="4"/>
  <c r="L116" i="4"/>
  <c r="K116" i="4"/>
  <c r="J116" i="4"/>
  <c r="I116" i="4"/>
  <c r="H116" i="4"/>
  <c r="H117" i="4"/>
  <c r="G116" i="4"/>
  <c r="F116" i="4"/>
  <c r="E116" i="4"/>
  <c r="D116" i="4"/>
  <c r="C116" i="4"/>
  <c r="F117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09" i="4"/>
  <c r="D110" i="4"/>
  <c r="O117" i="4"/>
  <c r="L117" i="4"/>
  <c r="K117" i="4"/>
  <c r="G117" i="4"/>
  <c r="N117" i="4"/>
  <c r="P114" i="4"/>
  <c r="O114" i="4"/>
  <c r="N114" i="4"/>
  <c r="M114" i="4"/>
  <c r="L114" i="4"/>
  <c r="K114" i="4"/>
  <c r="J114" i="4"/>
  <c r="I114" i="4"/>
  <c r="H114" i="4"/>
  <c r="F114" i="4"/>
  <c r="E114" i="4"/>
  <c r="D114" i="4"/>
  <c r="D113" i="4"/>
  <c r="P112" i="4"/>
  <c r="O112" i="4"/>
  <c r="N112" i="4"/>
  <c r="M112" i="4"/>
  <c r="L112" i="4"/>
  <c r="K112" i="4"/>
  <c r="J112" i="4"/>
  <c r="I112" i="4"/>
  <c r="H112" i="4"/>
  <c r="F112" i="4"/>
  <c r="E112" i="4"/>
  <c r="D111" i="4"/>
  <c r="D112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7" i="4"/>
  <c r="D108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3" i="4"/>
  <c r="D104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1" i="4"/>
  <c r="E86" i="5"/>
  <c r="G90" i="5"/>
  <c r="G91" i="5"/>
  <c r="F90" i="5"/>
  <c r="F91" i="5"/>
  <c r="E90" i="5"/>
  <c r="E91" i="5"/>
  <c r="G88" i="5"/>
  <c r="G89" i="5"/>
  <c r="F88" i="5"/>
  <c r="F89" i="5"/>
  <c r="E88" i="5"/>
  <c r="E89" i="5"/>
  <c r="G86" i="5"/>
  <c r="G87" i="5"/>
  <c r="E87" i="5"/>
  <c r="G84" i="5"/>
  <c r="G93" i="5"/>
  <c r="G94" i="5"/>
  <c r="F84" i="5"/>
  <c r="E84" i="5"/>
  <c r="E85" i="5"/>
  <c r="G82" i="5"/>
  <c r="G83" i="5"/>
  <c r="F82" i="5"/>
  <c r="F83" i="5"/>
  <c r="E82" i="5"/>
  <c r="E83" i="5"/>
  <c r="G80" i="5"/>
  <c r="F80" i="5"/>
  <c r="E80" i="5"/>
  <c r="E81" i="5"/>
  <c r="G78" i="5"/>
  <c r="G79" i="5"/>
  <c r="F78" i="5"/>
  <c r="F79" i="5"/>
  <c r="E78" i="5"/>
  <c r="C93" i="5"/>
  <c r="H90" i="5"/>
  <c r="H91" i="5"/>
  <c r="H88" i="5"/>
  <c r="H89" i="5"/>
  <c r="H86" i="5"/>
  <c r="H87" i="5"/>
  <c r="H84" i="5"/>
  <c r="H85" i="5"/>
  <c r="H82" i="5"/>
  <c r="H80" i="5"/>
  <c r="H78" i="5"/>
  <c r="H79" i="5"/>
  <c r="P92" i="4"/>
  <c r="O92" i="4"/>
  <c r="N92" i="4"/>
  <c r="N93" i="4"/>
  <c r="M92" i="4"/>
  <c r="L92" i="4"/>
  <c r="K92" i="4"/>
  <c r="J92" i="4"/>
  <c r="I92" i="4"/>
  <c r="H92" i="4"/>
  <c r="G92" i="4"/>
  <c r="F92" i="4"/>
  <c r="E92" i="4"/>
  <c r="C92" i="4"/>
  <c r="F87" i="5"/>
  <c r="H83" i="5"/>
  <c r="H81" i="5"/>
  <c r="P86" i="4"/>
  <c r="O86" i="4"/>
  <c r="N86" i="4"/>
  <c r="M86" i="4"/>
  <c r="L86" i="4"/>
  <c r="K86" i="4"/>
  <c r="J86" i="4"/>
  <c r="I86" i="4"/>
  <c r="H86" i="4"/>
  <c r="G86" i="4"/>
  <c r="F86" i="4"/>
  <c r="E86" i="4"/>
  <c r="D85" i="4"/>
  <c r="D86" i="4"/>
  <c r="P90" i="4"/>
  <c r="O90" i="4"/>
  <c r="N90" i="4"/>
  <c r="M90" i="4"/>
  <c r="L90" i="4"/>
  <c r="K90" i="4"/>
  <c r="J90" i="4"/>
  <c r="I90" i="4"/>
  <c r="H90" i="4"/>
  <c r="G90" i="4"/>
  <c r="F90" i="4"/>
  <c r="E90" i="4"/>
  <c r="D89" i="4"/>
  <c r="D90" i="4"/>
  <c r="P88" i="4"/>
  <c r="O88" i="4"/>
  <c r="N88" i="4"/>
  <c r="M88" i="4"/>
  <c r="L88" i="4"/>
  <c r="K88" i="4"/>
  <c r="J88" i="4"/>
  <c r="I88" i="4"/>
  <c r="H88" i="4"/>
  <c r="G88" i="4"/>
  <c r="F88" i="4"/>
  <c r="E88" i="4"/>
  <c r="D87" i="4"/>
  <c r="D88" i="4"/>
  <c r="P84" i="4"/>
  <c r="O84" i="4"/>
  <c r="N84" i="4"/>
  <c r="M84" i="4"/>
  <c r="L84" i="4"/>
  <c r="K84" i="4"/>
  <c r="J84" i="4"/>
  <c r="I84" i="4"/>
  <c r="H84" i="4"/>
  <c r="G84" i="4"/>
  <c r="F84" i="4"/>
  <c r="E84" i="4"/>
  <c r="D83" i="4"/>
  <c r="D84" i="4"/>
  <c r="P82" i="4"/>
  <c r="O82" i="4"/>
  <c r="N82" i="4"/>
  <c r="M82" i="4"/>
  <c r="L82" i="4"/>
  <c r="K82" i="4"/>
  <c r="J82" i="4"/>
  <c r="I82" i="4"/>
  <c r="H82" i="4"/>
  <c r="G82" i="4"/>
  <c r="F82" i="4"/>
  <c r="E82" i="4"/>
  <c r="D81" i="4"/>
  <c r="D82" i="4"/>
  <c r="P80" i="4"/>
  <c r="O80" i="4"/>
  <c r="N80" i="4"/>
  <c r="M80" i="4"/>
  <c r="L80" i="4"/>
  <c r="K80" i="4"/>
  <c r="J80" i="4"/>
  <c r="I80" i="4"/>
  <c r="H80" i="4"/>
  <c r="G80" i="4"/>
  <c r="F80" i="4"/>
  <c r="E80" i="4"/>
  <c r="D79" i="4"/>
  <c r="D80" i="4"/>
  <c r="P78" i="4"/>
  <c r="O78" i="4"/>
  <c r="N78" i="4"/>
  <c r="M78" i="4"/>
  <c r="L78" i="4"/>
  <c r="K78" i="4"/>
  <c r="J78" i="4"/>
  <c r="I78" i="4"/>
  <c r="H78" i="4"/>
  <c r="G78" i="4"/>
  <c r="F78" i="4"/>
  <c r="E78" i="4"/>
  <c r="D77" i="4"/>
  <c r="D92" i="4"/>
  <c r="D93" i="4"/>
  <c r="D62" i="5"/>
  <c r="D63" i="5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O70" i="4"/>
  <c r="H69" i="5"/>
  <c r="G69" i="5"/>
  <c r="G70" i="5"/>
  <c r="F69" i="5"/>
  <c r="F70" i="5"/>
  <c r="F71" i="5"/>
  <c r="E69" i="5"/>
  <c r="C69" i="5"/>
  <c r="H70" i="5"/>
  <c r="H67" i="5"/>
  <c r="G67" i="5"/>
  <c r="F67" i="5"/>
  <c r="E67" i="5"/>
  <c r="D66" i="5"/>
  <c r="D67" i="5"/>
  <c r="H65" i="5"/>
  <c r="G65" i="5"/>
  <c r="F65" i="5"/>
  <c r="E65" i="5"/>
  <c r="D64" i="5"/>
  <c r="D65" i="5"/>
  <c r="H63" i="5"/>
  <c r="G63" i="5"/>
  <c r="F63" i="5"/>
  <c r="E63" i="5"/>
  <c r="H61" i="5"/>
  <c r="G61" i="5"/>
  <c r="F61" i="5"/>
  <c r="E61" i="5"/>
  <c r="D60" i="5"/>
  <c r="D61" i="5"/>
  <c r="H59" i="5"/>
  <c r="G59" i="5"/>
  <c r="F59" i="5"/>
  <c r="E59" i="5"/>
  <c r="D58" i="5"/>
  <c r="D59" i="5"/>
  <c r="H57" i="5"/>
  <c r="G57" i="5"/>
  <c r="F57" i="5"/>
  <c r="E57" i="5"/>
  <c r="D56" i="5"/>
  <c r="D57" i="5"/>
  <c r="H55" i="5"/>
  <c r="G55" i="5"/>
  <c r="F55" i="5"/>
  <c r="E55" i="5"/>
  <c r="D54" i="5"/>
  <c r="P63" i="4"/>
  <c r="O63" i="4"/>
  <c r="N63" i="4"/>
  <c r="M63" i="4"/>
  <c r="L63" i="4"/>
  <c r="K63" i="4"/>
  <c r="J63" i="4"/>
  <c r="I63" i="4"/>
  <c r="H63" i="4"/>
  <c r="G63" i="4"/>
  <c r="F63" i="4"/>
  <c r="E63" i="4"/>
  <c r="D62" i="4"/>
  <c r="D63" i="4"/>
  <c r="P67" i="4"/>
  <c r="O67" i="4"/>
  <c r="N67" i="4"/>
  <c r="M67" i="4"/>
  <c r="L67" i="4"/>
  <c r="K67" i="4"/>
  <c r="J67" i="4"/>
  <c r="I67" i="4"/>
  <c r="H67" i="4"/>
  <c r="G67" i="4"/>
  <c r="F67" i="4"/>
  <c r="E67" i="4"/>
  <c r="D66" i="4"/>
  <c r="D67" i="4"/>
  <c r="P65" i="4"/>
  <c r="O65" i="4"/>
  <c r="N65" i="4"/>
  <c r="M65" i="4"/>
  <c r="L65" i="4"/>
  <c r="K65" i="4"/>
  <c r="J65" i="4"/>
  <c r="I65" i="4"/>
  <c r="H65" i="4"/>
  <c r="G65" i="4"/>
  <c r="F65" i="4"/>
  <c r="E65" i="4"/>
  <c r="D64" i="4"/>
  <c r="D65" i="4"/>
  <c r="P61" i="4"/>
  <c r="O61" i="4"/>
  <c r="N61" i="4"/>
  <c r="M61" i="4"/>
  <c r="L61" i="4"/>
  <c r="K61" i="4"/>
  <c r="J61" i="4"/>
  <c r="I61" i="4"/>
  <c r="H61" i="4"/>
  <c r="G61" i="4"/>
  <c r="F61" i="4"/>
  <c r="E61" i="4"/>
  <c r="D60" i="4"/>
  <c r="D61" i="4"/>
  <c r="P59" i="4"/>
  <c r="O59" i="4"/>
  <c r="N59" i="4"/>
  <c r="M59" i="4"/>
  <c r="L59" i="4"/>
  <c r="K59" i="4"/>
  <c r="J59" i="4"/>
  <c r="I59" i="4"/>
  <c r="H59" i="4"/>
  <c r="G59" i="4"/>
  <c r="F59" i="4"/>
  <c r="E59" i="4"/>
  <c r="D58" i="4"/>
  <c r="D59" i="4"/>
  <c r="P57" i="4"/>
  <c r="O57" i="4"/>
  <c r="N57" i="4"/>
  <c r="M57" i="4"/>
  <c r="L57" i="4"/>
  <c r="K57" i="4"/>
  <c r="J57" i="4"/>
  <c r="I57" i="4"/>
  <c r="H57" i="4"/>
  <c r="G57" i="4"/>
  <c r="F57" i="4"/>
  <c r="E57" i="4"/>
  <c r="D56" i="4"/>
  <c r="D57" i="4"/>
  <c r="P55" i="4"/>
  <c r="O55" i="4"/>
  <c r="N55" i="4"/>
  <c r="M55" i="4"/>
  <c r="L55" i="4"/>
  <c r="K55" i="4"/>
  <c r="J55" i="4"/>
  <c r="I55" i="4"/>
  <c r="H55" i="4"/>
  <c r="G55" i="4"/>
  <c r="F55" i="4"/>
  <c r="E55" i="4"/>
  <c r="D54" i="4"/>
  <c r="D55" i="4"/>
  <c r="H21" i="5"/>
  <c r="H22" i="5"/>
  <c r="G21" i="5"/>
  <c r="G22" i="5"/>
  <c r="G23" i="5"/>
  <c r="F21" i="5"/>
  <c r="E21" i="5"/>
  <c r="E22" i="5"/>
  <c r="C21" i="5"/>
  <c r="F22" i="5"/>
  <c r="F23" i="5"/>
  <c r="D18" i="5"/>
  <c r="D19" i="5"/>
  <c r="H17" i="5"/>
  <c r="G17" i="5"/>
  <c r="F17" i="5"/>
  <c r="E17" i="5"/>
  <c r="D16" i="5"/>
  <c r="D17" i="5"/>
  <c r="H15" i="5"/>
  <c r="G15" i="5"/>
  <c r="F15" i="5"/>
  <c r="E15" i="5"/>
  <c r="D14" i="5"/>
  <c r="D15" i="5"/>
  <c r="H13" i="5"/>
  <c r="G13" i="5"/>
  <c r="F13" i="5"/>
  <c r="E13" i="5"/>
  <c r="D12" i="5"/>
  <c r="D13" i="5"/>
  <c r="H11" i="5"/>
  <c r="G11" i="5"/>
  <c r="F11" i="5"/>
  <c r="E11" i="5"/>
  <c r="D10" i="5"/>
  <c r="D11" i="5"/>
  <c r="H9" i="5"/>
  <c r="G9" i="5"/>
  <c r="F9" i="5"/>
  <c r="E9" i="5"/>
  <c r="D8" i="5"/>
  <c r="D9" i="5"/>
  <c r="H7" i="5"/>
  <c r="G7" i="5"/>
  <c r="F7" i="5"/>
  <c r="E7" i="5"/>
  <c r="D6" i="5"/>
  <c r="D21" i="5"/>
  <c r="D22" i="5"/>
  <c r="H23" i="5"/>
  <c r="H45" i="5"/>
  <c r="G45" i="5"/>
  <c r="F45" i="5"/>
  <c r="E45" i="5"/>
  <c r="C45" i="5"/>
  <c r="H43" i="5"/>
  <c r="G43" i="5"/>
  <c r="F43" i="5"/>
  <c r="E43" i="5"/>
  <c r="D42" i="5"/>
  <c r="D43" i="5"/>
  <c r="H41" i="5"/>
  <c r="G41" i="5"/>
  <c r="F41" i="5"/>
  <c r="E41" i="5"/>
  <c r="D40" i="5"/>
  <c r="D41" i="5"/>
  <c r="H39" i="5"/>
  <c r="G39" i="5"/>
  <c r="F39" i="5"/>
  <c r="E39" i="5"/>
  <c r="D38" i="5"/>
  <c r="D39" i="5"/>
  <c r="H37" i="5"/>
  <c r="G37" i="5"/>
  <c r="F37" i="5"/>
  <c r="E37" i="5"/>
  <c r="D36" i="5"/>
  <c r="D37" i="5"/>
  <c r="H35" i="5"/>
  <c r="G35" i="5"/>
  <c r="F35" i="5"/>
  <c r="E35" i="5"/>
  <c r="D34" i="5"/>
  <c r="D35" i="5"/>
  <c r="H33" i="5"/>
  <c r="G33" i="5"/>
  <c r="F33" i="5"/>
  <c r="E33" i="5"/>
  <c r="D32" i="5"/>
  <c r="D33" i="5"/>
  <c r="H31" i="5"/>
  <c r="G31" i="5"/>
  <c r="F31" i="5"/>
  <c r="E31" i="5"/>
  <c r="D30" i="5"/>
  <c r="D45" i="5"/>
  <c r="D46" i="5"/>
  <c r="P21" i="4"/>
  <c r="O21" i="4"/>
  <c r="N21" i="4"/>
  <c r="M21" i="4"/>
  <c r="L21" i="4"/>
  <c r="K21" i="4"/>
  <c r="J21" i="4"/>
  <c r="I21" i="4"/>
  <c r="H21" i="4"/>
  <c r="G21" i="4"/>
  <c r="F21" i="4"/>
  <c r="E21" i="4"/>
  <c r="C21" i="4"/>
  <c r="P19" i="4"/>
  <c r="O19" i="4"/>
  <c r="N19" i="4"/>
  <c r="M19" i="4"/>
  <c r="L19" i="4"/>
  <c r="K19" i="4"/>
  <c r="J19" i="4"/>
  <c r="I19" i="4"/>
  <c r="H19" i="4"/>
  <c r="G19" i="4"/>
  <c r="F19" i="4"/>
  <c r="E19" i="4"/>
  <c r="D18" i="4"/>
  <c r="D19" i="4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7" i="4"/>
  <c r="P15" i="4"/>
  <c r="O15" i="4"/>
  <c r="N15" i="4"/>
  <c r="M15" i="4"/>
  <c r="L15" i="4"/>
  <c r="K15" i="4"/>
  <c r="J15" i="4"/>
  <c r="I15" i="4"/>
  <c r="H15" i="4"/>
  <c r="G15" i="4"/>
  <c r="F15" i="4"/>
  <c r="E15" i="4"/>
  <c r="D14" i="4"/>
  <c r="D15" i="4"/>
  <c r="P13" i="4"/>
  <c r="O13" i="4"/>
  <c r="N13" i="4"/>
  <c r="M13" i="4"/>
  <c r="L13" i="4"/>
  <c r="K13" i="4"/>
  <c r="J13" i="4"/>
  <c r="I13" i="4"/>
  <c r="H13" i="4"/>
  <c r="G13" i="4"/>
  <c r="F13" i="4"/>
  <c r="E13" i="4"/>
  <c r="D12" i="4"/>
  <c r="D13" i="4"/>
  <c r="P11" i="4"/>
  <c r="O11" i="4"/>
  <c r="N11" i="4"/>
  <c r="M11" i="4"/>
  <c r="L11" i="4"/>
  <c r="K11" i="4"/>
  <c r="J11" i="4"/>
  <c r="I11" i="4"/>
  <c r="H11" i="4"/>
  <c r="G11" i="4"/>
  <c r="F11" i="4"/>
  <c r="E11" i="4"/>
  <c r="D10" i="4"/>
  <c r="D11" i="4"/>
  <c r="P9" i="4"/>
  <c r="O9" i="4"/>
  <c r="N9" i="4"/>
  <c r="M9" i="4"/>
  <c r="L9" i="4"/>
  <c r="K9" i="4"/>
  <c r="J9" i="4"/>
  <c r="I9" i="4"/>
  <c r="H9" i="4"/>
  <c r="G9" i="4"/>
  <c r="F9" i="4"/>
  <c r="E9" i="4"/>
  <c r="D8" i="4"/>
  <c r="D9" i="4"/>
  <c r="P7" i="4"/>
  <c r="O7" i="4"/>
  <c r="N7" i="4"/>
  <c r="M7" i="4"/>
  <c r="L7" i="4"/>
  <c r="K7" i="4"/>
  <c r="J7" i="4"/>
  <c r="I7" i="4"/>
  <c r="H7" i="4"/>
  <c r="G7" i="4"/>
  <c r="F7" i="4"/>
  <c r="E7" i="4"/>
  <c r="D6" i="4"/>
  <c r="P45" i="4"/>
  <c r="O45" i="4"/>
  <c r="N45" i="4"/>
  <c r="M45" i="4"/>
  <c r="L45" i="4"/>
  <c r="K45" i="4"/>
  <c r="J45" i="4"/>
  <c r="I45" i="4"/>
  <c r="H45" i="4"/>
  <c r="G45" i="4"/>
  <c r="F45" i="4"/>
  <c r="E45" i="4"/>
  <c r="C45" i="4"/>
  <c r="P43" i="4"/>
  <c r="O43" i="4"/>
  <c r="N43" i="4"/>
  <c r="M43" i="4"/>
  <c r="L43" i="4"/>
  <c r="K43" i="4"/>
  <c r="J43" i="4"/>
  <c r="I43" i="4"/>
  <c r="H43" i="4"/>
  <c r="G43" i="4"/>
  <c r="F43" i="4"/>
  <c r="E43" i="4"/>
  <c r="D42" i="4"/>
  <c r="D43" i="4"/>
  <c r="P41" i="4"/>
  <c r="O41" i="4"/>
  <c r="N41" i="4"/>
  <c r="M41" i="4"/>
  <c r="L41" i="4"/>
  <c r="K41" i="4"/>
  <c r="J41" i="4"/>
  <c r="I41" i="4"/>
  <c r="H41" i="4"/>
  <c r="G41" i="4"/>
  <c r="F41" i="4"/>
  <c r="E41" i="4"/>
  <c r="D40" i="4"/>
  <c r="D41" i="4"/>
  <c r="P39" i="4"/>
  <c r="O39" i="4"/>
  <c r="N39" i="4"/>
  <c r="M39" i="4"/>
  <c r="L39" i="4"/>
  <c r="K39" i="4"/>
  <c r="J39" i="4"/>
  <c r="I39" i="4"/>
  <c r="H39" i="4"/>
  <c r="G39" i="4"/>
  <c r="F39" i="4"/>
  <c r="E39" i="4"/>
  <c r="D38" i="4"/>
  <c r="D39" i="4"/>
  <c r="P37" i="4"/>
  <c r="O37" i="4"/>
  <c r="N37" i="4"/>
  <c r="M37" i="4"/>
  <c r="L37" i="4"/>
  <c r="K37" i="4"/>
  <c r="J37" i="4"/>
  <c r="I37" i="4"/>
  <c r="H37" i="4"/>
  <c r="G37" i="4"/>
  <c r="F37" i="4"/>
  <c r="E37" i="4"/>
  <c r="D36" i="4"/>
  <c r="D37" i="4"/>
  <c r="P35" i="4"/>
  <c r="O35" i="4"/>
  <c r="N35" i="4"/>
  <c r="M35" i="4"/>
  <c r="L35" i="4"/>
  <c r="K35" i="4"/>
  <c r="J35" i="4"/>
  <c r="I35" i="4"/>
  <c r="H35" i="4"/>
  <c r="G35" i="4"/>
  <c r="F35" i="4"/>
  <c r="E35" i="4"/>
  <c r="D34" i="4"/>
  <c r="D35" i="4"/>
  <c r="P33" i="4"/>
  <c r="O33" i="4"/>
  <c r="N33" i="4"/>
  <c r="M33" i="4"/>
  <c r="L33" i="4"/>
  <c r="K33" i="4"/>
  <c r="J33" i="4"/>
  <c r="I33" i="4"/>
  <c r="H33" i="4"/>
  <c r="G33" i="4"/>
  <c r="F33" i="4"/>
  <c r="E33" i="4"/>
  <c r="D32" i="4"/>
  <c r="D33" i="4"/>
  <c r="P31" i="4"/>
  <c r="O31" i="4"/>
  <c r="N31" i="4"/>
  <c r="M31" i="4"/>
  <c r="L31" i="4"/>
  <c r="K31" i="4"/>
  <c r="J31" i="4"/>
  <c r="I31" i="4"/>
  <c r="H31" i="4"/>
  <c r="G31" i="4"/>
  <c r="F31" i="4"/>
  <c r="E31" i="4"/>
  <c r="D30" i="4"/>
  <c r="D31" i="4"/>
  <c r="F46" i="5"/>
  <c r="F47" i="5"/>
  <c r="H46" i="5"/>
  <c r="H47" i="5"/>
  <c r="E46" i="5"/>
  <c r="G46" i="5"/>
  <c r="F22" i="4"/>
  <c r="H22" i="4"/>
  <c r="J22" i="4"/>
  <c r="L22" i="4"/>
  <c r="N22" i="4"/>
  <c r="P22" i="4"/>
  <c r="D7" i="4"/>
  <c r="E22" i="4"/>
  <c r="G22" i="4"/>
  <c r="K22" i="4"/>
  <c r="M22" i="4"/>
  <c r="O22" i="4"/>
  <c r="E46" i="4"/>
  <c r="G46" i="4"/>
  <c r="M46" i="4"/>
  <c r="O46" i="4"/>
  <c r="H46" i="4"/>
  <c r="J46" i="4"/>
  <c r="P46" i="4"/>
  <c r="D55" i="5"/>
  <c r="D69" i="5"/>
  <c r="D70" i="5"/>
  <c r="E70" i="5"/>
  <c r="E71" i="5"/>
  <c r="F70" i="4"/>
  <c r="K70" i="4"/>
  <c r="E70" i="4"/>
  <c r="G70" i="4"/>
  <c r="N70" i="4"/>
  <c r="D69" i="4"/>
  <c r="J71" i="4"/>
  <c r="G81" i="5"/>
  <c r="E79" i="5"/>
  <c r="D86" i="5"/>
  <c r="D87" i="5"/>
  <c r="F81" i="5"/>
  <c r="F85" i="5"/>
  <c r="I46" i="4"/>
  <c r="D45" i="4"/>
  <c r="G47" i="4"/>
  <c r="L46" i="4"/>
  <c r="H70" i="4"/>
  <c r="L70" i="4"/>
  <c r="I22" i="4"/>
  <c r="F47" i="4"/>
  <c r="H47" i="4"/>
  <c r="D46" i="4"/>
  <c r="N47" i="4"/>
  <c r="E47" i="4"/>
  <c r="P47" i="4"/>
  <c r="K47" i="4"/>
  <c r="I71" i="4"/>
  <c r="P70" i="4"/>
  <c r="N71" i="4"/>
  <c r="J70" i="4"/>
  <c r="N46" i="4"/>
  <c r="F46" i="4"/>
  <c r="K46" i="4"/>
  <c r="D21" i="4"/>
  <c r="H23" i="4"/>
  <c r="J23" i="4"/>
  <c r="M70" i="4"/>
  <c r="G93" i="4"/>
  <c r="K93" i="4"/>
  <c r="E71" i="4"/>
  <c r="H71" i="4"/>
  <c r="P71" i="4"/>
  <c r="M71" i="4"/>
  <c r="I70" i="4"/>
  <c r="L47" i="4"/>
  <c r="L23" i="4"/>
  <c r="O71" i="4"/>
  <c r="L71" i="4"/>
  <c r="J47" i="4"/>
  <c r="E93" i="4"/>
  <c r="I93" i="4"/>
  <c r="M93" i="4"/>
  <c r="O93" i="4"/>
  <c r="H93" i="4"/>
  <c r="L93" i="4"/>
  <c r="P93" i="4"/>
  <c r="F93" i="4"/>
  <c r="J93" i="4"/>
  <c r="D78" i="4"/>
  <c r="O23" i="4"/>
  <c r="M23" i="4"/>
  <c r="D22" i="4"/>
  <c r="K23" i="4"/>
  <c r="F23" i="4"/>
  <c r="P23" i="4"/>
  <c r="I23" i="4"/>
  <c r="E23" i="4"/>
  <c r="D78" i="5"/>
  <c r="D79" i="5"/>
  <c r="G85" i="5"/>
  <c r="D114" i="5"/>
  <c r="D115" i="5"/>
  <c r="D110" i="5"/>
  <c r="D111" i="5"/>
  <c r="D108" i="5"/>
  <c r="D109" i="5"/>
  <c r="E109" i="5"/>
  <c r="H117" i="5"/>
  <c r="H118" i="5"/>
  <c r="D106" i="5"/>
  <c r="D107" i="5"/>
  <c r="F117" i="5"/>
  <c r="F118" i="5"/>
  <c r="D104" i="5"/>
  <c r="D105" i="5"/>
  <c r="E105" i="5"/>
  <c r="D102" i="5"/>
  <c r="E103" i="5"/>
  <c r="E117" i="5"/>
  <c r="E118" i="5"/>
  <c r="H103" i="5"/>
  <c r="D112" i="5"/>
  <c r="D113" i="5"/>
  <c r="E115" i="5"/>
  <c r="G117" i="5"/>
  <c r="G118" i="5"/>
  <c r="F103" i="5"/>
  <c r="F107" i="5"/>
  <c r="G111" i="5"/>
  <c r="G71" i="5"/>
  <c r="D71" i="5"/>
  <c r="E47" i="5"/>
  <c r="G47" i="5"/>
  <c r="E23" i="5"/>
  <c r="D23" i="5"/>
  <c r="H71" i="5"/>
  <c r="D82" i="5"/>
  <c r="D83" i="5"/>
  <c r="D31" i="5"/>
  <c r="D80" i="5"/>
  <c r="D81" i="5"/>
  <c r="F93" i="5"/>
  <c r="F94" i="5"/>
  <c r="D7" i="5"/>
  <c r="D88" i="5"/>
  <c r="D89" i="5"/>
  <c r="D90" i="5"/>
  <c r="D91" i="5"/>
  <c r="E93" i="5"/>
  <c r="E94" i="5"/>
  <c r="D117" i="4"/>
  <c r="E118" i="4"/>
  <c r="J118" i="4"/>
  <c r="D102" i="4"/>
  <c r="K118" i="4"/>
  <c r="P118" i="4"/>
  <c r="H93" i="5"/>
  <c r="H94" i="5"/>
  <c r="D84" i="5"/>
  <c r="D85" i="5"/>
  <c r="E117" i="4"/>
  <c r="I117" i="4"/>
  <c r="M117" i="4"/>
  <c r="J117" i="4"/>
  <c r="E94" i="4"/>
  <c r="I94" i="4"/>
  <c r="F94" i="4"/>
  <c r="J94" i="4"/>
  <c r="D23" i="4"/>
  <c r="G94" i="4"/>
  <c r="K94" i="4"/>
  <c r="O94" i="4"/>
  <c r="H94" i="4"/>
  <c r="L94" i="4"/>
  <c r="P94" i="4"/>
  <c r="M94" i="4"/>
  <c r="N94" i="4"/>
  <c r="G23" i="4"/>
  <c r="N23" i="4"/>
  <c r="O47" i="4"/>
  <c r="D47" i="4"/>
  <c r="G71" i="4"/>
  <c r="D70" i="4"/>
  <c r="F71" i="4"/>
  <c r="K71" i="4"/>
  <c r="I47" i="4"/>
  <c r="M47" i="4"/>
  <c r="D117" i="5"/>
  <c r="D118" i="5"/>
  <c r="G119" i="5"/>
  <c r="D103" i="5"/>
  <c r="D47" i="5"/>
  <c r="H118" i="4"/>
  <c r="M118" i="4"/>
  <c r="L118" i="4"/>
  <c r="G118" i="4"/>
  <c r="F118" i="4"/>
  <c r="O118" i="4"/>
  <c r="N118" i="4"/>
  <c r="I118" i="4"/>
  <c r="D93" i="5"/>
  <c r="D94" i="5"/>
  <c r="D71" i="4"/>
  <c r="D94" i="4"/>
  <c r="E119" i="5"/>
  <c r="F119" i="5"/>
  <c r="H119" i="5"/>
  <c r="D118" i="4"/>
  <c r="G95" i="5"/>
  <c r="H95" i="5"/>
  <c r="F95" i="5"/>
  <c r="E95" i="5"/>
  <c r="D119" i="5"/>
  <c r="D95" i="5"/>
</calcChain>
</file>

<file path=xl/sharedStrings.xml><?xml version="1.0" encoding="utf-8"?>
<sst xmlns="http://schemas.openxmlformats.org/spreadsheetml/2006/main" count="320" uniqueCount="43">
  <si>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</si>
  <si>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</si>
  <si>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</si>
  <si>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</si>
  <si>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</si>
  <si>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</si>
  <si>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</si>
  <si>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</si>
  <si>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</si>
  <si>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</si>
  <si>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</si>
  <si>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</si>
  <si>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</si>
  <si>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</si>
  <si>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</si>
  <si>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</si>
  <si>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</si>
  <si>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</si>
  <si>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</si>
  <si>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</si>
  <si>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</si>
  <si>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</si>
  <si>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</si>
  <si>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</si>
  <si>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</si>
  <si>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</si>
  <si>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</si>
  <si>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</si>
  <si>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</si>
  <si>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</si>
  <si>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 MĚS./SKUT.</t>
  </si>
  <si>
    <t>% =Q./SKUT.</t>
  </si>
  <si>
    <t>Inkaso daní v roce 2010 dle jednotlivých měsíců v tis. Kč</t>
  </si>
  <si>
    <t>Inkaso daní v roce 2010 dle jednotlivých čtvrtletí v tis. Kč</t>
  </si>
  <si>
    <t>Inkaso daní v roce 2011 dle jednotlivých měsíců v tis. Kč</t>
  </si>
  <si>
    <t>Inkaso daní v roce 2011 dle jednotlivých čtvrtletí v tis. Kč</t>
  </si>
  <si>
    <t>Inkaso daní v roce 2012 dle jednotlivých měsíců v tis. Kč</t>
  </si>
  <si>
    <t>Inkaso daní v roce 2012 dle jednotlivých čtvrtletí v tis. Kč</t>
  </si>
  <si>
    <t>Inkaso daní v roce 2013 dle jednotlivých měsíců v tis. Kč</t>
  </si>
  <si>
    <t>Inkaso daní v roce 2013 dle jednotlivých čtvrtletí v tis. Kč</t>
  </si>
  <si>
    <t>Inkaso daní v roce 2014 dle jednotlivých měsíců v tis. Kč</t>
  </si>
  <si>
    <t>Inkaso daní v roce 2014 dle jednotlivých čtvrtletí v tis. Kč</t>
  </si>
  <si>
    <t>Daň z nemovitých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</si>
</sst>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Times New Roman"/>
      <family val="1"/>
      <charset val="238"/>
    </font>
    <font>
      <b/>
      <u/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3" fontId="3" fillId="0" borderId="0" xfId="0" applyNumberFormat="1" applyFont="1" applyFill="1" applyBorder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center"/>
    </xf>
    <xf numFmtId="3" fontId="4" fillId="0" borderId="0" xfId="0" applyNumberFormat="1" applyFont="1" applyProtection="1"/>
    <xf numFmtId="164" fontId="3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4" fontId="3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zoomScaleNormal="100" workbookViewId="0">
      <selection sqref="A1:P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16" width="6.6640625" style="3" customWidth="1"/>
    <col min="17" max="17" width="9.1640625" style="3" customWidth="1"/>
    <col min="18" max="22" width="9.1640625" style="11" customWidth="1"/>
    <col min="23" max="16384" width="9.1640625" style="3"/>
  </cols>
  <sheetData>
    <row r="1" spans="1:23" s="1" customFormat="1" x14ac:dyDescent="0.2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21"/>
      <c r="S1" s="21"/>
      <c r="T1" s="21"/>
      <c r="U1" s="21"/>
      <c r="V1" s="21"/>
    </row>
    <row r="2" spans="1:23" x14ac:dyDescent="0.2">
      <c r="A2" s="2"/>
    </row>
    <row r="3" spans="1:23" s="4" customFormat="1" x14ac:dyDescent="0.2">
      <c r="A3" s="27"/>
      <c r="B3" s="27"/>
      <c r="C3" s="28" t="s">
        <v>2</v>
      </c>
      <c r="D3" s="27" t="s">
        <v>4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7" t="s">
        <v>21</v>
      </c>
      <c r="K3" s="27" t="s">
        <v>22</v>
      </c>
      <c r="L3" s="27" t="s">
        <v>23</v>
      </c>
      <c r="M3" s="27" t="s">
        <v>24</v>
      </c>
      <c r="N3" s="27" t="s">
        <v>25</v>
      </c>
      <c r="O3" s="27" t="s">
        <v>26</v>
      </c>
      <c r="P3" s="27" t="s">
        <v>27</v>
      </c>
      <c r="R3" s="22"/>
      <c r="S3" s="22"/>
      <c r="T3" s="22"/>
      <c r="U3" s="22"/>
      <c r="V3" s="22"/>
    </row>
    <row r="4" spans="1:23" s="4" customFormat="1" x14ac:dyDescent="0.2">
      <c r="A4" s="27" t="s">
        <v>0</v>
      </c>
      <c r="B4" s="27" t="s">
        <v>1</v>
      </c>
      <c r="C4" s="28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  <c r="I4" s="27" t="s">
        <v>15</v>
      </c>
      <c r="J4" s="27" t="s">
        <v>15</v>
      </c>
      <c r="K4" s="27" t="s">
        <v>15</v>
      </c>
      <c r="L4" s="27" t="s">
        <v>15</v>
      </c>
      <c r="M4" s="27" t="s">
        <v>15</v>
      </c>
      <c r="N4" s="27" t="s">
        <v>15</v>
      </c>
      <c r="O4" s="27" t="s">
        <v>15</v>
      </c>
      <c r="P4" s="27" t="s">
        <v>15</v>
      </c>
      <c r="R4" s="22"/>
      <c r="S4" s="22"/>
      <c r="T4" s="22"/>
      <c r="U4" s="22"/>
      <c r="V4" s="22"/>
    </row>
    <row r="5" spans="1:23" s="5" customFormat="1" x14ac:dyDescent="0.2">
      <c r="F5" s="6"/>
      <c r="G5" s="6"/>
      <c r="R5" s="23"/>
      <c r="S5" s="23"/>
      <c r="T5" s="23"/>
      <c r="U5" s="23"/>
      <c r="V5" s="23"/>
    </row>
    <row r="6" spans="1:23" s="7" customFormat="1" x14ac:dyDescent="0.2">
      <c r="C6" s="8">
        <v>95530</v>
      </c>
      <c r="D6" s="8">
        <f>SUM(E6:P6)</f>
        <v>90695.348710000006</v>
      </c>
      <c r="E6" s="9">
        <v>12130.85332</v>
      </c>
      <c r="F6" s="10">
        <v>7128.6350000000002</v>
      </c>
      <c r="G6" s="10">
        <v>5957.1959999999999</v>
      </c>
      <c r="H6" s="9">
        <v>5069.4279999999999</v>
      </c>
      <c r="I6" s="9">
        <v>5871.4059999999999</v>
      </c>
      <c r="J6" s="9">
        <v>7666.4780000000001</v>
      </c>
      <c r="K6" s="9">
        <v>7980.1040000000003</v>
      </c>
      <c r="L6" s="9">
        <v>7525.4719999999998</v>
      </c>
      <c r="M6" s="9">
        <v>7933.1589999999997</v>
      </c>
      <c r="N6" s="9">
        <v>7671.7809999999999</v>
      </c>
      <c r="O6" s="9">
        <v>7692.1019999999999</v>
      </c>
      <c r="P6" s="9">
        <v>8068.7343899999996</v>
      </c>
      <c r="Q6" s="18"/>
      <c r="R6" s="26"/>
      <c r="S6" s="18"/>
      <c r="T6" s="18"/>
      <c r="U6" s="8"/>
      <c r="V6" s="8"/>
      <c r="W6" s="20"/>
    </row>
    <row r="7" spans="1:23" x14ac:dyDescent="0.2">
      <c r="A7" s="35">
        <v>1111</v>
      </c>
      <c r="B7" s="36" t="s">
        <v>9</v>
      </c>
      <c r="C7" s="37"/>
      <c r="D7" s="38">
        <f>D6/C6*100</f>
        <v>94.939127719041153</v>
      </c>
      <c r="E7" s="39">
        <f>E6/C6*100</f>
        <v>12.698475159635716</v>
      </c>
      <c r="F7" s="39">
        <f>F6/C6*100</f>
        <v>7.4621951219512193</v>
      </c>
      <c r="G7" s="39">
        <f>G6/C6*100</f>
        <v>6.2359426358212078</v>
      </c>
      <c r="H7" s="39">
        <f>H6/C6*100</f>
        <v>5.3066345650580962</v>
      </c>
      <c r="I7" s="39">
        <f>I6/C6*100</f>
        <v>6.1461383858473777</v>
      </c>
      <c r="J7" s="39">
        <f>J6/C6*100</f>
        <v>8.0252046477546308</v>
      </c>
      <c r="K7" s="39">
        <f>K6/C6*100</f>
        <v>8.3535057050141326</v>
      </c>
      <c r="L7" s="39">
        <f>L6/C6*100</f>
        <v>7.8776007536899399</v>
      </c>
      <c r="M7" s="39">
        <f>M6/C6*100</f>
        <v>8.3043640741128435</v>
      </c>
      <c r="N7" s="39">
        <f>N6/C6*100</f>
        <v>8.0307557835235013</v>
      </c>
      <c r="O7" s="39">
        <f>O6/C6*100</f>
        <v>8.0520276352978115</v>
      </c>
      <c r="P7" s="39">
        <f>P6/C6*100</f>
        <v>8.4462832513346591</v>
      </c>
      <c r="Q7" s="19"/>
      <c r="R7" s="26"/>
      <c r="S7" s="19"/>
      <c r="T7" s="19"/>
      <c r="U7" s="8"/>
      <c r="V7" s="8"/>
      <c r="W7" s="17"/>
    </row>
    <row r="8" spans="1:23" x14ac:dyDescent="0.2">
      <c r="A8" s="7"/>
      <c r="C8" s="8">
        <v>16980</v>
      </c>
      <c r="D8" s="8">
        <f>SUM(E8:P8)</f>
        <v>18739.139579999999</v>
      </c>
      <c r="E8" s="9">
        <v>1555.7602899999999</v>
      </c>
      <c r="F8" s="9">
        <v>215.49</v>
      </c>
      <c r="G8" s="9">
        <v>2245.701</v>
      </c>
      <c r="H8" s="9">
        <v>0</v>
      </c>
      <c r="I8" s="11">
        <v>0.85699999999999998</v>
      </c>
      <c r="J8" s="11">
        <v>258.18900000000002</v>
      </c>
      <c r="K8" s="11">
        <v>3559.2376899999999</v>
      </c>
      <c r="L8" s="11">
        <v>3433.6174999999998</v>
      </c>
      <c r="M8" s="11">
        <v>2299.9549999999999</v>
      </c>
      <c r="N8" s="9">
        <v>813.38672999999994</v>
      </c>
      <c r="O8" s="9">
        <v>257.65350000000001</v>
      </c>
      <c r="P8" s="9">
        <v>4099.29187</v>
      </c>
      <c r="Q8" s="18"/>
      <c r="R8" s="26"/>
      <c r="S8" s="19"/>
      <c r="T8" s="19"/>
      <c r="U8" s="8"/>
      <c r="V8" s="8"/>
      <c r="W8" s="20"/>
    </row>
    <row r="9" spans="1:23" x14ac:dyDescent="0.2">
      <c r="A9" s="35">
        <v>1112</v>
      </c>
      <c r="B9" s="36" t="s">
        <v>10</v>
      </c>
      <c r="C9" s="37"/>
      <c r="D9" s="38">
        <f>D8/C8*100</f>
        <v>110.36006819787984</v>
      </c>
      <c r="E9" s="39">
        <f>E8/C8*100</f>
        <v>9.1623103062426381</v>
      </c>
      <c r="F9" s="39">
        <f>F8/C8*100</f>
        <v>1.2690812720848057</v>
      </c>
      <c r="G9" s="39">
        <f>G8/C8*100</f>
        <v>13.225565371024736</v>
      </c>
      <c r="H9" s="39">
        <f>H8/C8*100</f>
        <v>0</v>
      </c>
      <c r="I9" s="39">
        <f>I8/C8*100</f>
        <v>5.0471142520612487E-3</v>
      </c>
      <c r="J9" s="39">
        <f>J8/C8*100</f>
        <v>1.5205477031802122</v>
      </c>
      <c r="K9" s="39">
        <f>K8/C8*100</f>
        <v>20.961352709069491</v>
      </c>
      <c r="L9" s="39">
        <f>L8/C8*100</f>
        <v>20.221540047114249</v>
      </c>
      <c r="M9" s="39">
        <f>M8/C8*100</f>
        <v>13.545082449941107</v>
      </c>
      <c r="N9" s="39">
        <f>N8/C8*100</f>
        <v>4.790263427561837</v>
      </c>
      <c r="O9" s="39">
        <f>O8/C8*100</f>
        <v>1.5173939929328621</v>
      </c>
      <c r="P9" s="39">
        <f>P8/C8*100</f>
        <v>24.141883804475853</v>
      </c>
      <c r="Q9" s="19"/>
      <c r="R9" s="26"/>
      <c r="S9" s="19"/>
      <c r="T9" s="18"/>
      <c r="U9" s="8"/>
      <c r="V9" s="8"/>
      <c r="W9" s="17"/>
    </row>
    <row r="10" spans="1:23" x14ac:dyDescent="0.2">
      <c r="A10" s="7"/>
      <c r="C10" s="12">
        <v>7400</v>
      </c>
      <c r="D10" s="8">
        <f>SUM(E10:P10)</f>
        <v>7497.6455999999998</v>
      </c>
      <c r="E10" s="9">
        <v>692.09028000000001</v>
      </c>
      <c r="F10" s="9">
        <v>677.27200000000005</v>
      </c>
      <c r="G10" s="9">
        <v>439.78</v>
      </c>
      <c r="H10" s="9">
        <v>483.161</v>
      </c>
      <c r="I10" s="11">
        <v>625.15300000000002</v>
      </c>
      <c r="J10" s="11">
        <v>562.66899999999998</v>
      </c>
      <c r="K10" s="11">
        <v>687.75099999999998</v>
      </c>
      <c r="L10" s="11">
        <v>795.11</v>
      </c>
      <c r="M10" s="11">
        <v>745.505</v>
      </c>
      <c r="N10" s="9">
        <v>617.11699999999996</v>
      </c>
      <c r="O10" s="9">
        <v>682.36500000000001</v>
      </c>
      <c r="P10" s="9">
        <v>489.67232000000001</v>
      </c>
      <c r="Q10" s="18"/>
      <c r="R10" s="26"/>
      <c r="S10" s="19"/>
      <c r="T10" s="19"/>
      <c r="U10" s="8"/>
      <c r="V10" s="8"/>
      <c r="W10" s="20"/>
    </row>
    <row r="11" spans="1:23" x14ac:dyDescent="0.2">
      <c r="A11" s="35">
        <v>1113</v>
      </c>
      <c r="B11" s="36" t="s">
        <v>28</v>
      </c>
      <c r="C11" s="37"/>
      <c r="D11" s="38">
        <f>D10/C10*100</f>
        <v>101.31953513513514</v>
      </c>
      <c r="E11" s="39">
        <f>E10/C10*100</f>
        <v>9.3525713513513526</v>
      </c>
      <c r="F11" s="39">
        <f>F10/C10*100</f>
        <v>9.1523243243243257</v>
      </c>
      <c r="G11" s="39">
        <f>G10/C10*100</f>
        <v>5.9429729729729726</v>
      </c>
      <c r="H11" s="39">
        <f>H10/C10*100</f>
        <v>6.529202702702702</v>
      </c>
      <c r="I11" s="39">
        <f>I10/C10*100</f>
        <v>8.4480135135135139</v>
      </c>
      <c r="J11" s="39">
        <f>J10/C10*100</f>
        <v>7.6036351351351357</v>
      </c>
      <c r="K11" s="39">
        <f>K10/C10*100</f>
        <v>9.2939324324324328</v>
      </c>
      <c r="L11" s="39">
        <f>L10/C10*100</f>
        <v>10.74472972972973</v>
      </c>
      <c r="M11" s="39">
        <f>M10/C10*100</f>
        <v>10.074391891891892</v>
      </c>
      <c r="N11" s="39">
        <f>N10/C10*100</f>
        <v>8.3394189189189181</v>
      </c>
      <c r="O11" s="39">
        <f>O10/C10*100</f>
        <v>9.2211486486486489</v>
      </c>
      <c r="P11" s="39">
        <f>P10/C10*100</f>
        <v>6.6171935135135138</v>
      </c>
      <c r="Q11" s="19"/>
      <c r="R11" s="26"/>
      <c r="S11" s="19"/>
      <c r="T11" s="19"/>
      <c r="U11" s="8"/>
      <c r="V11" s="8"/>
      <c r="W11" s="17"/>
    </row>
    <row r="12" spans="1:23" x14ac:dyDescent="0.2">
      <c r="A12" s="13"/>
      <c r="B12" s="14"/>
      <c r="C12" s="12">
        <v>95920</v>
      </c>
      <c r="D12" s="8">
        <f>SUM(E12:P12)</f>
        <v>91361.982660000009</v>
      </c>
      <c r="E12" s="9">
        <v>13788.430560000001</v>
      </c>
      <c r="F12" s="10">
        <v>628.36500000000001</v>
      </c>
      <c r="G12" s="10">
        <v>17959.552</v>
      </c>
      <c r="H12" s="10">
        <v>4322.5519999999997</v>
      </c>
      <c r="I12" s="11">
        <v>0</v>
      </c>
      <c r="J12" s="11">
        <v>17291.844000000001</v>
      </c>
      <c r="K12" s="11">
        <v>19175.984</v>
      </c>
      <c r="L12" s="11">
        <v>0</v>
      </c>
      <c r="M12" s="11">
        <v>11160.239</v>
      </c>
      <c r="N12" s="9">
        <v>1650.5050000000001</v>
      </c>
      <c r="O12" s="9">
        <v>798.24400000000003</v>
      </c>
      <c r="P12" s="9">
        <v>4586.2671</v>
      </c>
      <c r="Q12" s="18"/>
      <c r="R12" s="26"/>
      <c r="S12" s="19"/>
      <c r="T12" s="19"/>
      <c r="U12" s="8"/>
      <c r="V12" s="8"/>
      <c r="W12" s="20"/>
    </row>
    <row r="13" spans="1:23" x14ac:dyDescent="0.2">
      <c r="A13" s="35">
        <v>1121</v>
      </c>
      <c r="B13" s="36" t="s">
        <v>11</v>
      </c>
      <c r="C13" s="37"/>
      <c r="D13" s="38">
        <f>D12/C12*100</f>
        <v>95.248105358632202</v>
      </c>
      <c r="E13" s="39">
        <f>E12/C12*100</f>
        <v>14.374927606338616</v>
      </c>
      <c r="F13" s="39">
        <f>F12/C12*100</f>
        <v>0.6550927856547123</v>
      </c>
      <c r="G13" s="39">
        <f>G12/C12*100</f>
        <v>18.723469557964968</v>
      </c>
      <c r="H13" s="39">
        <f>H12/C12*100</f>
        <v>4.5064136780650541</v>
      </c>
      <c r="I13" s="39">
        <f>I12/C12*100</f>
        <v>0</v>
      </c>
      <c r="J13" s="39">
        <f>J12/C12*100</f>
        <v>18.027360300250209</v>
      </c>
      <c r="K13" s="39">
        <f>K12/C12*100</f>
        <v>19.99164303586322</v>
      </c>
      <c r="L13" s="39">
        <f>L12/C12*100</f>
        <v>0</v>
      </c>
      <c r="M13" s="39">
        <f>M12/C12*100</f>
        <v>11.63494474562135</v>
      </c>
      <c r="N13" s="39">
        <f>N12/C12*100</f>
        <v>1.7207099666388659</v>
      </c>
      <c r="O13" s="39">
        <f>O12/C12*100</f>
        <v>0.83219766472060064</v>
      </c>
      <c r="P13" s="39">
        <f>P12/C12*100</f>
        <v>4.7813460175145952</v>
      </c>
      <c r="Q13" s="19"/>
      <c r="R13" s="26"/>
      <c r="S13" s="19"/>
      <c r="T13" s="19"/>
      <c r="U13" s="8"/>
      <c r="V13" s="8"/>
      <c r="W13" s="17"/>
    </row>
    <row r="14" spans="1:23" x14ac:dyDescent="0.2">
      <c r="A14" s="13"/>
      <c r="B14" s="14"/>
      <c r="C14" s="12">
        <v>25000</v>
      </c>
      <c r="D14" s="8">
        <f>SUM(E14:P14)</f>
        <v>56757.4</v>
      </c>
      <c r="E14" s="9">
        <v>0</v>
      </c>
      <c r="F14" s="10">
        <v>0</v>
      </c>
      <c r="G14" s="10">
        <v>0</v>
      </c>
      <c r="H14" s="10">
        <v>0</v>
      </c>
      <c r="I14" s="11">
        <v>56757.4</v>
      </c>
      <c r="J14" s="11">
        <v>0</v>
      </c>
      <c r="K14" s="11">
        <v>0</v>
      </c>
      <c r="L14" s="11">
        <v>0</v>
      </c>
      <c r="M14" s="11">
        <v>0</v>
      </c>
      <c r="N14" s="9">
        <v>0</v>
      </c>
      <c r="O14" s="9">
        <v>0</v>
      </c>
      <c r="P14" s="9">
        <v>0</v>
      </c>
      <c r="Q14" s="18"/>
      <c r="R14" s="26"/>
      <c r="S14" s="18"/>
      <c r="T14" s="18"/>
      <c r="U14" s="8"/>
      <c r="V14" s="8"/>
      <c r="W14" s="20"/>
    </row>
    <row r="15" spans="1:23" x14ac:dyDescent="0.2">
      <c r="A15" s="35">
        <v>1122</v>
      </c>
      <c r="B15" s="36" t="s">
        <v>12</v>
      </c>
      <c r="C15" s="37"/>
      <c r="D15" s="38">
        <f>D14/C14*100</f>
        <v>227.02960000000002</v>
      </c>
      <c r="E15" s="39">
        <f>E14/C14*100</f>
        <v>0</v>
      </c>
      <c r="F15" s="39">
        <f>F14/C14*100</f>
        <v>0</v>
      </c>
      <c r="G15" s="39">
        <f>G14/C14*100</f>
        <v>0</v>
      </c>
      <c r="H15" s="39">
        <f>H14/C14*100</f>
        <v>0</v>
      </c>
      <c r="I15" s="39">
        <f>I14/C14*100</f>
        <v>227.02960000000002</v>
      </c>
      <c r="J15" s="39">
        <f>J14/C14*100</f>
        <v>0</v>
      </c>
      <c r="K15" s="39">
        <f>K14/C14*100</f>
        <v>0</v>
      </c>
      <c r="L15" s="39">
        <f>L14/C14*100</f>
        <v>0</v>
      </c>
      <c r="M15" s="39">
        <f>M14/C14*100</f>
        <v>0</v>
      </c>
      <c r="N15" s="39">
        <f>N14/C14*100</f>
        <v>0</v>
      </c>
      <c r="O15" s="39">
        <f>O14/C14*100</f>
        <v>0</v>
      </c>
      <c r="P15" s="39">
        <f>P14/C14*100</f>
        <v>0</v>
      </c>
      <c r="Q15" s="19"/>
      <c r="R15" s="26"/>
      <c r="S15" s="19"/>
      <c r="T15" s="19"/>
      <c r="U15" s="8"/>
      <c r="V15" s="8"/>
      <c r="W15" s="17"/>
    </row>
    <row r="16" spans="1:23" x14ac:dyDescent="0.2">
      <c r="A16" s="13"/>
      <c r="B16" s="14"/>
      <c r="C16" s="12">
        <v>189230</v>
      </c>
      <c r="D16" s="8">
        <f>SUM(E16:P16)</f>
        <v>197054.40830000001</v>
      </c>
      <c r="E16" s="9">
        <v>15545.55438</v>
      </c>
      <c r="F16" s="10">
        <v>30551.330999999998</v>
      </c>
      <c r="G16" s="10">
        <v>1375.75</v>
      </c>
      <c r="H16" s="10">
        <v>12977.477000000001</v>
      </c>
      <c r="I16" s="11">
        <v>27892.047999999999</v>
      </c>
      <c r="J16" s="11">
        <v>5802.0709999999999</v>
      </c>
      <c r="K16" s="11">
        <v>15474.94492</v>
      </c>
      <c r="L16" s="11">
        <v>31182.109</v>
      </c>
      <c r="M16" s="11">
        <v>5871.7489999999998</v>
      </c>
      <c r="N16" s="9">
        <v>14381.891</v>
      </c>
      <c r="O16" s="9">
        <v>31173.682000000001</v>
      </c>
      <c r="P16" s="9">
        <v>4825.8010000000004</v>
      </c>
      <c r="Q16" s="18"/>
      <c r="R16" s="26"/>
      <c r="S16" s="19"/>
      <c r="T16" s="19"/>
      <c r="U16" s="8"/>
      <c r="V16" s="8"/>
      <c r="W16" s="20"/>
    </row>
    <row r="17" spans="1:23" x14ac:dyDescent="0.2">
      <c r="A17" s="35">
        <v>1211</v>
      </c>
      <c r="B17" s="36" t="s">
        <v>29</v>
      </c>
      <c r="C17" s="37"/>
      <c r="D17" s="38">
        <f>D16/C16*100</f>
        <v>104.13486672303547</v>
      </c>
      <c r="E17" s="39">
        <f>E16/C16*100</f>
        <v>8.2151637583892612</v>
      </c>
      <c r="F17" s="39">
        <f>F16/C16*100</f>
        <v>16.145077947471332</v>
      </c>
      <c r="G17" s="39">
        <f>G16/C16*100</f>
        <v>0.72702531311102891</v>
      </c>
      <c r="H17" s="39">
        <f>H16/C16*100</f>
        <v>6.8580441790413786</v>
      </c>
      <c r="I17" s="39">
        <f>I16/C16*100</f>
        <v>14.739760080325528</v>
      </c>
      <c r="J17" s="39">
        <f>J16/C16*100</f>
        <v>3.0661475453152249</v>
      </c>
      <c r="K17" s="39">
        <f>K16/C16*100</f>
        <v>8.1778496644295302</v>
      </c>
      <c r="L17" s="39">
        <f>L16/C16*100</f>
        <v>16.478417269988903</v>
      </c>
      <c r="M17" s="39">
        <f>M16/C16*100</f>
        <v>3.1029694023146437</v>
      </c>
      <c r="N17" s="39">
        <f>N16/C16*100</f>
        <v>7.6002171960048619</v>
      </c>
      <c r="O17" s="39">
        <f>O16/C16*100</f>
        <v>16.473963959203086</v>
      </c>
      <c r="P17" s="39">
        <f>P16/C16*100</f>
        <v>2.5502304074406807</v>
      </c>
      <c r="Q17" s="19"/>
      <c r="R17" s="26"/>
      <c r="S17" s="19"/>
      <c r="T17" s="19"/>
      <c r="U17" s="8"/>
      <c r="V17" s="8"/>
      <c r="W17" s="17"/>
    </row>
    <row r="18" spans="1:23" x14ac:dyDescent="0.2">
      <c r="A18" s="13"/>
      <c r="B18" s="14"/>
      <c r="C18" s="12">
        <v>21600</v>
      </c>
      <c r="D18" s="8">
        <f>SUM(E18:P18)</f>
        <v>23684.071749999996</v>
      </c>
      <c r="E18" s="9">
        <v>192.26082</v>
      </c>
      <c r="F18" s="10">
        <v>0</v>
      </c>
      <c r="G18" s="10">
        <v>0</v>
      </c>
      <c r="H18" s="10">
        <v>6.4749999999999996</v>
      </c>
      <c r="I18" s="11">
        <v>21.248000000000001</v>
      </c>
      <c r="J18" s="11">
        <v>15585.624</v>
      </c>
      <c r="K18" s="11">
        <v>755.75099999999998</v>
      </c>
      <c r="L18" s="11">
        <v>181.268</v>
      </c>
      <c r="M18" s="11">
        <v>472.65699999999998</v>
      </c>
      <c r="N18" s="9">
        <v>67.62</v>
      </c>
      <c r="O18" s="9">
        <v>71.792000000000002</v>
      </c>
      <c r="P18" s="9">
        <v>6329.3759300000002</v>
      </c>
      <c r="Q18" s="18"/>
      <c r="R18" s="26"/>
      <c r="S18" s="19"/>
      <c r="T18" s="19"/>
      <c r="U18" s="8"/>
      <c r="V18" s="8"/>
      <c r="W18" s="20"/>
    </row>
    <row r="19" spans="1:23" x14ac:dyDescent="0.2">
      <c r="A19" s="35">
        <v>1511</v>
      </c>
      <c r="B19" s="36" t="s">
        <v>13</v>
      </c>
      <c r="C19" s="40"/>
      <c r="D19" s="38">
        <f>D18/C18*100</f>
        <v>109.64848032407406</v>
      </c>
      <c r="E19" s="39">
        <f>E18/C18*100</f>
        <v>0.89009638888888887</v>
      </c>
      <c r="F19" s="39">
        <f>F18/C18*100</f>
        <v>0</v>
      </c>
      <c r="G19" s="39">
        <f>G18/C18*100</f>
        <v>0</v>
      </c>
      <c r="H19" s="39">
        <f>H18/C18*100</f>
        <v>2.9976851851851848E-2</v>
      </c>
      <c r="I19" s="39">
        <f>I18/C18*100</f>
        <v>9.8370370370370358E-2</v>
      </c>
      <c r="J19" s="39">
        <f>J18/C18*100</f>
        <v>72.155666666666662</v>
      </c>
      <c r="K19" s="39">
        <f>K18/C18*100</f>
        <v>3.498847222222222</v>
      </c>
      <c r="L19" s="39">
        <f>L18/C18*100</f>
        <v>0.83920370370370367</v>
      </c>
      <c r="M19" s="39">
        <f>M18/C18*100</f>
        <v>2.1882268518518515</v>
      </c>
      <c r="N19" s="39">
        <f>N18/C18*100</f>
        <v>0.31305555555555559</v>
      </c>
      <c r="O19" s="39">
        <f>O18/C18*100</f>
        <v>0.33237037037037037</v>
      </c>
      <c r="P19" s="39">
        <f>P18/C18*100</f>
        <v>29.302666342592591</v>
      </c>
      <c r="Q19" s="11"/>
      <c r="R19" s="9"/>
    </row>
    <row r="20" spans="1:23" x14ac:dyDescent="0.2">
      <c r="C20" s="9"/>
      <c r="D20" s="9"/>
      <c r="E20" s="9"/>
      <c r="F20" s="9"/>
      <c r="G20" s="9"/>
      <c r="H20" s="9"/>
    </row>
    <row r="21" spans="1:23" s="15" customFormat="1" x14ac:dyDescent="0.2">
      <c r="C21" s="16">
        <f>SUM(C6,C8,C10,C12,C14,C16,C18)</f>
        <v>451660</v>
      </c>
      <c r="D21" s="16">
        <f t="shared" ref="D21:P21" si="0">SUM(D6,D8,D10,D12,D14,D16,D18)</f>
        <v>485789.99660000007</v>
      </c>
      <c r="E21" s="16">
        <f t="shared" si="0"/>
        <v>43904.949650000002</v>
      </c>
      <c r="F21" s="16">
        <f t="shared" si="0"/>
        <v>39201.093000000001</v>
      </c>
      <c r="G21" s="16">
        <f t="shared" si="0"/>
        <v>27977.978999999999</v>
      </c>
      <c r="H21" s="16">
        <f t="shared" si="0"/>
        <v>22859.093000000001</v>
      </c>
      <c r="I21" s="16">
        <f t="shared" si="0"/>
        <v>91168.112000000008</v>
      </c>
      <c r="J21" s="16">
        <f t="shared" si="0"/>
        <v>47166.875</v>
      </c>
      <c r="K21" s="16">
        <f t="shared" si="0"/>
        <v>47633.77261</v>
      </c>
      <c r="L21" s="16">
        <f t="shared" si="0"/>
        <v>43117.576499999996</v>
      </c>
      <c r="M21" s="16">
        <f t="shared" si="0"/>
        <v>28483.263999999999</v>
      </c>
      <c r="N21" s="16">
        <f t="shared" si="0"/>
        <v>25202.300729999999</v>
      </c>
      <c r="O21" s="16">
        <f t="shared" si="0"/>
        <v>40675.838500000005</v>
      </c>
      <c r="P21" s="16">
        <f t="shared" si="0"/>
        <v>28399.142609999995</v>
      </c>
      <c r="R21" s="24"/>
      <c r="S21" s="24"/>
      <c r="T21" s="24"/>
      <c r="U21" s="24"/>
      <c r="V21" s="24"/>
    </row>
    <row r="22" spans="1:23" s="2" customFormat="1" x14ac:dyDescent="0.2">
      <c r="A22" s="29"/>
      <c r="B22" s="29" t="s">
        <v>14</v>
      </c>
      <c r="C22" s="30"/>
      <c r="D22" s="31">
        <f>D21/C21*100</f>
        <v>107.5565683478723</v>
      </c>
      <c r="E22" s="31">
        <f>E21/C21*100</f>
        <v>9.7207965394323157</v>
      </c>
      <c r="F22" s="31">
        <f>F21/C21*100</f>
        <v>8.6793368905814106</v>
      </c>
      <c r="G22" s="31">
        <f>G21/C21*100</f>
        <v>6.1944779258734446</v>
      </c>
      <c r="H22" s="31">
        <f>H21/C21*100</f>
        <v>5.0611285037417524</v>
      </c>
      <c r="I22" s="31">
        <f>I21/C21*100</f>
        <v>20.185119780365763</v>
      </c>
      <c r="J22" s="31">
        <f>J21/C21*100</f>
        <v>10.443004693796217</v>
      </c>
      <c r="K22" s="31">
        <f>K21/C21*100</f>
        <v>10.546378384182791</v>
      </c>
      <c r="L22" s="31">
        <f>L21/C21*100</f>
        <v>9.5464678076429159</v>
      </c>
      <c r="M22" s="31">
        <f>M21/C21*100</f>
        <v>6.3063507948456801</v>
      </c>
      <c r="N22" s="31">
        <f>N21/C21*100</f>
        <v>5.5799275406279056</v>
      </c>
      <c r="O22" s="31">
        <f>O21/C21*100</f>
        <v>9.0058536288358511</v>
      </c>
      <c r="P22" s="31">
        <f>P21/C21*100</f>
        <v>6.2877258579462412</v>
      </c>
      <c r="R22" s="25"/>
      <c r="S22" s="25"/>
      <c r="T22" s="25"/>
      <c r="U22" s="25"/>
      <c r="V22" s="25"/>
    </row>
    <row r="23" spans="1:23" x14ac:dyDescent="0.2">
      <c r="A23" s="51" t="s">
        <v>30</v>
      </c>
      <c r="B23" s="51"/>
      <c r="C23" s="32"/>
      <c r="D23" s="33">
        <f>SUM(E23:P23)</f>
        <v>99.999999999999972</v>
      </c>
      <c r="E23" s="34">
        <f>E21/D21*100</f>
        <v>9.0378455623390241</v>
      </c>
      <c r="F23" s="34">
        <f>F21/D21*100</f>
        <v>8.0695554199067256</v>
      </c>
      <c r="G23" s="34">
        <f>G21/D21*100</f>
        <v>5.7592744181262114</v>
      </c>
      <c r="H23" s="34">
        <f>H21/D21*100</f>
        <v>4.7055503736159059</v>
      </c>
      <c r="I23" s="34">
        <f>I21/D21*100</f>
        <v>18.766980102117646</v>
      </c>
      <c r="J23" s="34">
        <f>J21/D21*100</f>
        <v>9.7093137631727</v>
      </c>
      <c r="K23" s="34">
        <f>K21/D21*100</f>
        <v>9.8054247603665026</v>
      </c>
      <c r="L23" s="34">
        <f>L21/D21*100</f>
        <v>8.8757645900030848</v>
      </c>
      <c r="M23" s="34">
        <f>M21/D21*100</f>
        <v>5.8632874697609605</v>
      </c>
      <c r="N23" s="34">
        <f>N21/D21*100</f>
        <v>5.1879003080319901</v>
      </c>
      <c r="O23" s="34">
        <f>O21/D21*100</f>
        <v>8.3731321733025563</v>
      </c>
      <c r="P23" s="34">
        <f>P21/D21*100</f>
        <v>5.8459710592566765</v>
      </c>
    </row>
    <row r="25" spans="1:23" s="1" customFormat="1" x14ac:dyDescent="0.2">
      <c r="A25" s="50" t="s">
        <v>34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R25" s="21"/>
      <c r="S25" s="21"/>
      <c r="T25" s="21"/>
      <c r="U25" s="21"/>
      <c r="V25" s="21"/>
    </row>
    <row r="26" spans="1:23" x14ac:dyDescent="0.2">
      <c r="A26" s="2"/>
    </row>
    <row r="27" spans="1:23" s="4" customFormat="1" x14ac:dyDescent="0.2">
      <c r="A27" s="27"/>
      <c r="B27" s="27"/>
      <c r="C27" s="28" t="s">
        <v>2</v>
      </c>
      <c r="D27" s="27" t="s">
        <v>4</v>
      </c>
      <c r="E27" s="27" t="s">
        <v>16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22</v>
      </c>
      <c r="L27" s="27" t="s">
        <v>23</v>
      </c>
      <c r="M27" s="27" t="s">
        <v>24</v>
      </c>
      <c r="N27" s="27" t="s">
        <v>25</v>
      </c>
      <c r="O27" s="27" t="s">
        <v>26</v>
      </c>
      <c r="P27" s="27" t="s">
        <v>27</v>
      </c>
      <c r="R27" s="22"/>
      <c r="S27" s="22"/>
      <c r="T27" s="22"/>
      <c r="U27" s="22"/>
      <c r="V27" s="22"/>
    </row>
    <row r="28" spans="1:23" s="4" customFormat="1" x14ac:dyDescent="0.2">
      <c r="A28" s="27" t="s">
        <v>0</v>
      </c>
      <c r="B28" s="27" t="s">
        <v>1</v>
      </c>
      <c r="C28" s="28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  <c r="R28" s="22"/>
      <c r="S28" s="22"/>
      <c r="T28" s="22"/>
      <c r="U28" s="22"/>
      <c r="V28" s="22"/>
    </row>
    <row r="29" spans="1:23" s="5" customFormat="1" x14ac:dyDescent="0.2">
      <c r="F29" s="6"/>
      <c r="G29" s="6"/>
      <c r="R29" s="23"/>
      <c r="S29" s="23"/>
      <c r="T29" s="23"/>
      <c r="U29" s="23"/>
      <c r="V29" s="23"/>
    </row>
    <row r="30" spans="1:23" s="7" customFormat="1" x14ac:dyDescent="0.2">
      <c r="C30" s="8">
        <v>95430</v>
      </c>
      <c r="D30" s="8">
        <f>SUM(E30:P30)</f>
        <v>92232.745729999995</v>
      </c>
      <c r="E30" s="9">
        <v>13363.156730000001</v>
      </c>
      <c r="F30" s="10">
        <v>6391.3609999999999</v>
      </c>
      <c r="G30" s="10">
        <v>6477.7219999999998</v>
      </c>
      <c r="H30" s="9">
        <v>5497.4610000000002</v>
      </c>
      <c r="I30" s="9">
        <v>6262.7640000000001</v>
      </c>
      <c r="J30" s="9">
        <v>7900.75</v>
      </c>
      <c r="K30" s="9">
        <v>9309.8889999999992</v>
      </c>
      <c r="L30" s="9">
        <v>5540.4319999999998</v>
      </c>
      <c r="M30" s="9">
        <v>8111.56</v>
      </c>
      <c r="N30" s="9">
        <v>7178.3509999999997</v>
      </c>
      <c r="O30" s="9">
        <v>8656.0920000000006</v>
      </c>
      <c r="P30" s="9">
        <v>7543.2070000000003</v>
      </c>
      <c r="Q30" s="18"/>
      <c r="R30" s="26"/>
      <c r="S30" s="18"/>
      <c r="T30" s="18"/>
      <c r="U30" s="8"/>
      <c r="V30" s="8"/>
      <c r="W30" s="20"/>
    </row>
    <row r="31" spans="1:23" x14ac:dyDescent="0.2">
      <c r="A31" s="35">
        <v>1111</v>
      </c>
      <c r="B31" s="36" t="s">
        <v>9</v>
      </c>
      <c r="C31" s="37"/>
      <c r="D31" s="38">
        <f>D30/C30*100</f>
        <v>96.649634003981959</v>
      </c>
      <c r="E31" s="39">
        <f>E30/C30*100</f>
        <v>14.003098323378394</v>
      </c>
      <c r="F31" s="39">
        <f>F30/C30*100</f>
        <v>6.6974337210520805</v>
      </c>
      <c r="G31" s="39">
        <f>G30/C30*100</f>
        <v>6.7879304202032902</v>
      </c>
      <c r="H31" s="39">
        <f>H30/C30*100</f>
        <v>5.7607261867337316</v>
      </c>
      <c r="I31" s="39">
        <f>I30/C30*100</f>
        <v>6.5626784030179186</v>
      </c>
      <c r="J31" s="39">
        <f>J30/C30*100</f>
        <v>8.2791051032170166</v>
      </c>
      <c r="K31" s="39">
        <f>K30/C30*100</f>
        <v>9.7557256627894784</v>
      </c>
      <c r="L31" s="39">
        <f>L30/C30*100</f>
        <v>5.8057550036676089</v>
      </c>
      <c r="M31" s="39">
        <f>M30/C30*100</f>
        <v>8.5000104788850468</v>
      </c>
      <c r="N31" s="39">
        <f>N30/C30*100</f>
        <v>7.5221114953368957</v>
      </c>
      <c r="O31" s="39">
        <f>O30/C30*100</f>
        <v>9.0706193021062553</v>
      </c>
      <c r="P31" s="39">
        <f>P30/C30*100</f>
        <v>7.9044399035942581</v>
      </c>
      <c r="Q31" s="19"/>
      <c r="R31" s="26"/>
      <c r="S31" s="19"/>
      <c r="T31" s="19"/>
      <c r="U31" s="8"/>
      <c r="V31" s="8"/>
      <c r="W31" s="17"/>
    </row>
    <row r="32" spans="1:23" x14ac:dyDescent="0.2">
      <c r="A32" s="7"/>
      <c r="C32" s="8">
        <v>4310</v>
      </c>
      <c r="D32" s="8">
        <f>SUM(E32:P32)</f>
        <v>7103.6830399999999</v>
      </c>
      <c r="E32" s="9">
        <v>955.27824999999996</v>
      </c>
      <c r="F32" s="9">
        <v>186.43899999999999</v>
      </c>
      <c r="G32" s="9">
        <v>2398.4340000000002</v>
      </c>
      <c r="H32" s="9">
        <v>0</v>
      </c>
      <c r="I32" s="11">
        <v>0</v>
      </c>
      <c r="J32" s="11">
        <v>0.51400000000000001</v>
      </c>
      <c r="K32" s="11">
        <v>118.0673</v>
      </c>
      <c r="L32" s="11">
        <v>0</v>
      </c>
      <c r="M32" s="11">
        <v>2.39</v>
      </c>
      <c r="N32" s="9">
        <v>42.884999999999998</v>
      </c>
      <c r="O32" s="9">
        <v>107.572</v>
      </c>
      <c r="P32" s="9">
        <v>3292.10349</v>
      </c>
      <c r="Q32" s="18"/>
      <c r="R32" s="26"/>
      <c r="S32" s="19"/>
      <c r="T32" s="19"/>
      <c r="U32" s="8"/>
      <c r="V32" s="8"/>
      <c r="W32" s="20"/>
    </row>
    <row r="33" spans="1:23" x14ac:dyDescent="0.2">
      <c r="A33" s="35">
        <v>1112</v>
      </c>
      <c r="B33" s="36" t="s">
        <v>10</v>
      </c>
      <c r="C33" s="37"/>
      <c r="D33" s="38">
        <f>D32/C32*100</f>
        <v>164.81863201856149</v>
      </c>
      <c r="E33" s="39">
        <f>E32/C32*100</f>
        <v>22.164228538283062</v>
      </c>
      <c r="F33" s="39">
        <f>F32/C32*100</f>
        <v>4.3257308584686776</v>
      </c>
      <c r="G33" s="39">
        <f>G32/C32*100</f>
        <v>55.648120649651979</v>
      </c>
      <c r="H33" s="39">
        <f>H32/C32*100</f>
        <v>0</v>
      </c>
      <c r="I33" s="39">
        <f>I32/C32*100</f>
        <v>0</v>
      </c>
      <c r="J33" s="39">
        <f>J32/C32*100</f>
        <v>1.1925754060324825E-2</v>
      </c>
      <c r="K33" s="39">
        <f>K32/C32*100</f>
        <v>2.7393805104408355</v>
      </c>
      <c r="L33" s="39">
        <f>L32/C32*100</f>
        <v>0</v>
      </c>
      <c r="M33" s="39">
        <f>M32/C32*100</f>
        <v>5.54524361948956E-2</v>
      </c>
      <c r="N33" s="39">
        <f>N32/C32*100</f>
        <v>0.99501160092807417</v>
      </c>
      <c r="O33" s="39">
        <f>O32/C32*100</f>
        <v>2.4958700696055685</v>
      </c>
      <c r="P33" s="39">
        <f>P32/C32*100</f>
        <v>76.382911600928068</v>
      </c>
      <c r="Q33" s="19"/>
      <c r="R33" s="26"/>
      <c r="S33" s="19"/>
      <c r="T33" s="18"/>
      <c r="U33" s="8"/>
      <c r="V33" s="8"/>
      <c r="W33" s="17"/>
    </row>
    <row r="34" spans="1:23" x14ac:dyDescent="0.2">
      <c r="A34" s="7"/>
      <c r="C34" s="12">
        <v>10590</v>
      </c>
      <c r="D34" s="8">
        <f>SUM(E34:P34)</f>
        <v>10582.803589999998</v>
      </c>
      <c r="E34" s="9">
        <v>743.68259</v>
      </c>
      <c r="F34" s="9">
        <v>731.19100000000003</v>
      </c>
      <c r="G34" s="9">
        <v>488.33800000000002</v>
      </c>
      <c r="H34" s="9">
        <v>525.94299999999998</v>
      </c>
      <c r="I34" s="11">
        <v>651.58100000000002</v>
      </c>
      <c r="J34" s="11">
        <v>625.08399999999995</v>
      </c>
      <c r="K34" s="11">
        <v>777.47799999999995</v>
      </c>
      <c r="L34" s="11">
        <v>3299.0059999999999</v>
      </c>
      <c r="M34" s="11">
        <v>824.31299999999999</v>
      </c>
      <c r="N34" s="9">
        <v>618.14800000000002</v>
      </c>
      <c r="O34" s="9">
        <v>767.17499999999995</v>
      </c>
      <c r="P34" s="9">
        <v>530.86400000000003</v>
      </c>
      <c r="Q34" s="18"/>
      <c r="R34" s="26"/>
      <c r="S34" s="19"/>
      <c r="T34" s="19"/>
      <c r="U34" s="8"/>
      <c r="V34" s="8"/>
      <c r="W34" s="20"/>
    </row>
    <row r="35" spans="1:23" x14ac:dyDescent="0.2">
      <c r="A35" s="35">
        <v>1113</v>
      </c>
      <c r="B35" s="36" t="s">
        <v>28</v>
      </c>
      <c r="C35" s="37"/>
      <c r="D35" s="38">
        <f>D34/C34*100</f>
        <v>99.932045231350315</v>
      </c>
      <c r="E35" s="39">
        <f>E34/C34*100</f>
        <v>7.0224984891406992</v>
      </c>
      <c r="F35" s="39">
        <f>F34/C34*100</f>
        <v>6.9045420207743149</v>
      </c>
      <c r="G35" s="39">
        <f>G34/C34*100</f>
        <v>4.611312559017942</v>
      </c>
      <c r="H35" s="39">
        <f>H34/C34*100</f>
        <v>4.9664117091595843</v>
      </c>
      <c r="I35" s="39">
        <f>I34/C34*100</f>
        <v>6.1527950897072712</v>
      </c>
      <c r="J35" s="39">
        <f>J34/C34*100</f>
        <v>5.9025873465533518</v>
      </c>
      <c r="K35" s="39">
        <f>K34/C34*100</f>
        <v>7.3416241737488193</v>
      </c>
      <c r="L35" s="39">
        <f>L34/C34*100</f>
        <v>31.152086874409818</v>
      </c>
      <c r="M35" s="39">
        <f>M34/C34*100</f>
        <v>7.7838810198300283</v>
      </c>
      <c r="N35" s="39">
        <f>N34/C34*100</f>
        <v>5.8370915958451368</v>
      </c>
      <c r="O35" s="39">
        <f>O34/C34*100</f>
        <v>7.2443342776203954</v>
      </c>
      <c r="P35" s="39">
        <f>P34/C34*100</f>
        <v>5.0128800755429648</v>
      </c>
      <c r="Q35" s="19"/>
      <c r="R35" s="26"/>
      <c r="S35" s="19"/>
      <c r="T35" s="19"/>
      <c r="U35" s="8"/>
      <c r="V35" s="8"/>
      <c r="W35" s="17"/>
    </row>
    <row r="36" spans="1:23" x14ac:dyDescent="0.2">
      <c r="A36" s="13"/>
      <c r="B36" s="14"/>
      <c r="C36" s="12">
        <v>87180</v>
      </c>
      <c r="D36" s="8">
        <f>SUM(E36:P36)</f>
        <v>84669.557539999994</v>
      </c>
      <c r="E36" s="9">
        <v>13300.65554</v>
      </c>
      <c r="F36" s="10">
        <v>701.65700000000004</v>
      </c>
      <c r="G36" s="10">
        <v>16853.776000000002</v>
      </c>
      <c r="H36" s="10">
        <v>3629.48</v>
      </c>
      <c r="I36" s="11">
        <v>0</v>
      </c>
      <c r="J36" s="11">
        <v>8355.4930000000004</v>
      </c>
      <c r="K36" s="11">
        <v>25343.16</v>
      </c>
      <c r="L36" s="11">
        <v>0</v>
      </c>
      <c r="M36" s="11">
        <v>11326.968999999999</v>
      </c>
      <c r="N36" s="9">
        <v>1573.751</v>
      </c>
      <c r="O36" s="9">
        <v>785.93499999999995</v>
      </c>
      <c r="P36" s="9">
        <v>2798.681</v>
      </c>
      <c r="Q36" s="18"/>
      <c r="R36" s="26"/>
      <c r="S36" s="19"/>
      <c r="T36" s="19"/>
      <c r="U36" s="8"/>
      <c r="V36" s="8"/>
      <c r="W36" s="20"/>
    </row>
    <row r="37" spans="1:23" x14ac:dyDescent="0.2">
      <c r="A37" s="35">
        <v>1121</v>
      </c>
      <c r="B37" s="36" t="s">
        <v>11</v>
      </c>
      <c r="C37" s="37"/>
      <c r="D37" s="38">
        <f>D36/C36*100</f>
        <v>97.120391764166087</v>
      </c>
      <c r="E37" s="39">
        <f>E36/C36*100</f>
        <v>15.256544551502637</v>
      </c>
      <c r="F37" s="39">
        <f>F36/C36*100</f>
        <v>0.80483711860518481</v>
      </c>
      <c r="G37" s="39">
        <f>G36/C36*100</f>
        <v>19.332158752007341</v>
      </c>
      <c r="H37" s="39">
        <f>H36/C36*100</f>
        <v>4.1632025693966508</v>
      </c>
      <c r="I37" s="39">
        <f>I36/C36*100</f>
        <v>0</v>
      </c>
      <c r="J37" s="39">
        <f>J36/C36*100</f>
        <v>9.5841855930259232</v>
      </c>
      <c r="K37" s="39">
        <f>K36/C36*100</f>
        <v>29.06992429456297</v>
      </c>
      <c r="L37" s="39">
        <f>L36/C36*100</f>
        <v>0</v>
      </c>
      <c r="M37" s="39">
        <f>M36/C36*100</f>
        <v>12.992623308098187</v>
      </c>
      <c r="N37" s="39">
        <f>N36/C36*100</f>
        <v>1.805174351915577</v>
      </c>
      <c r="O37" s="39">
        <f>O36/C36*100</f>
        <v>0.901508373480156</v>
      </c>
      <c r="P37" s="39">
        <f>P36/C36*100</f>
        <v>3.2102328515714618</v>
      </c>
      <c r="Q37" s="19"/>
      <c r="R37" s="26"/>
      <c r="S37" s="19"/>
      <c r="T37" s="19"/>
      <c r="U37" s="8"/>
      <c r="V37" s="8"/>
      <c r="W37" s="17"/>
    </row>
    <row r="38" spans="1:23" x14ac:dyDescent="0.2">
      <c r="A38" s="13"/>
      <c r="B38" s="14"/>
      <c r="C38" s="12">
        <v>30000</v>
      </c>
      <c r="D38" s="8">
        <f>SUM(E38:P38)</f>
        <v>22999.63</v>
      </c>
      <c r="E38" s="9">
        <v>0</v>
      </c>
      <c r="F38" s="10">
        <v>0</v>
      </c>
      <c r="G38" s="10">
        <v>0</v>
      </c>
      <c r="H38" s="10">
        <v>0</v>
      </c>
      <c r="I38" s="11">
        <v>0</v>
      </c>
      <c r="J38" s="11">
        <v>22999.63</v>
      </c>
      <c r="K38" s="11">
        <v>0</v>
      </c>
      <c r="L38" s="11">
        <v>0</v>
      </c>
      <c r="M38" s="11">
        <v>0</v>
      </c>
      <c r="N38" s="9">
        <v>0</v>
      </c>
      <c r="O38" s="9">
        <v>0</v>
      </c>
      <c r="P38" s="9">
        <v>0</v>
      </c>
      <c r="Q38" s="18"/>
      <c r="R38" s="26"/>
      <c r="S38" s="18"/>
      <c r="T38" s="18"/>
      <c r="U38" s="8"/>
      <c r="V38" s="8"/>
      <c r="W38" s="20"/>
    </row>
    <row r="39" spans="1:23" x14ac:dyDescent="0.2">
      <c r="A39" s="35">
        <v>1122</v>
      </c>
      <c r="B39" s="36" t="s">
        <v>12</v>
      </c>
      <c r="C39" s="37"/>
      <c r="D39" s="38">
        <f>D38/C38*100</f>
        <v>76.66543333333334</v>
      </c>
      <c r="E39" s="39">
        <f>E38/C38*100</f>
        <v>0</v>
      </c>
      <c r="F39" s="39">
        <f>F38/C38*100</f>
        <v>0</v>
      </c>
      <c r="G39" s="39">
        <f>G38/C38*100</f>
        <v>0</v>
      </c>
      <c r="H39" s="39">
        <f>H38/C38*100</f>
        <v>0</v>
      </c>
      <c r="I39" s="39">
        <f>I38/C38*100</f>
        <v>0</v>
      </c>
      <c r="J39" s="39">
        <f>J38/C38*100</f>
        <v>76.66543333333334</v>
      </c>
      <c r="K39" s="39">
        <f>K38/C38*100</f>
        <v>0</v>
      </c>
      <c r="L39" s="39">
        <f>L38/C38*100</f>
        <v>0</v>
      </c>
      <c r="M39" s="39">
        <f>M38/C38*100</f>
        <v>0</v>
      </c>
      <c r="N39" s="39">
        <f>N38/C38*100</f>
        <v>0</v>
      </c>
      <c r="O39" s="39">
        <f>O38/C38*100</f>
        <v>0</v>
      </c>
      <c r="P39" s="39">
        <f>P38/C38*100</f>
        <v>0</v>
      </c>
      <c r="Q39" s="19"/>
      <c r="R39" s="26"/>
      <c r="S39" s="19"/>
      <c r="T39" s="19"/>
      <c r="U39" s="8"/>
      <c r="V39" s="8"/>
      <c r="W39" s="17"/>
    </row>
    <row r="40" spans="1:23" x14ac:dyDescent="0.2">
      <c r="A40" s="13"/>
      <c r="B40" s="14"/>
      <c r="C40" s="12">
        <v>202840</v>
      </c>
      <c r="D40" s="8">
        <f>SUM(E40:P40)</f>
        <v>198063.49469999998</v>
      </c>
      <c r="E40" s="9">
        <v>16754.980790000001</v>
      </c>
      <c r="F40" s="10">
        <v>32934.406000000003</v>
      </c>
      <c r="G40" s="10">
        <v>0</v>
      </c>
      <c r="H40" s="10">
        <v>8710.9349999999995</v>
      </c>
      <c r="I40" s="11">
        <v>29058.922999999999</v>
      </c>
      <c r="J40" s="11">
        <v>11442.155000000001</v>
      </c>
      <c r="K40" s="11">
        <v>17614.196909999999</v>
      </c>
      <c r="L40" s="11">
        <v>27374.36</v>
      </c>
      <c r="M40" s="11">
        <v>2687.7809999999999</v>
      </c>
      <c r="N40" s="9">
        <v>13971.681</v>
      </c>
      <c r="O40" s="9">
        <v>30629.882000000001</v>
      </c>
      <c r="P40" s="9">
        <v>6884.1940000000004</v>
      </c>
      <c r="Q40" s="18"/>
      <c r="R40" s="26"/>
      <c r="S40" s="19"/>
      <c r="T40" s="19"/>
      <c r="U40" s="8"/>
      <c r="V40" s="8"/>
      <c r="W40" s="20"/>
    </row>
    <row r="41" spans="1:23" x14ac:dyDescent="0.2">
      <c r="A41" s="35">
        <v>1211</v>
      </c>
      <c r="B41" s="36" t="s">
        <v>29</v>
      </c>
      <c r="C41" s="37"/>
      <c r="D41" s="38">
        <f>D40/C40*100</f>
        <v>97.645185712877137</v>
      </c>
      <c r="E41" s="39">
        <f>E40/C40*100</f>
        <v>8.2601956172352597</v>
      </c>
      <c r="F41" s="39">
        <f>F40/C40*100</f>
        <v>16.236642674028793</v>
      </c>
      <c r="G41" s="39">
        <f>G40/C40*100</f>
        <v>0</v>
      </c>
      <c r="H41" s="39">
        <f>H40/C40*100</f>
        <v>4.2944858016170384</v>
      </c>
      <c r="I41" s="39">
        <f>I40/C40*100</f>
        <v>14.326031847761783</v>
      </c>
      <c r="J41" s="39">
        <f>J40/C40*100</f>
        <v>5.6409756458292257</v>
      </c>
      <c r="K41" s="39">
        <f>K40/C40*100</f>
        <v>8.6837886560836122</v>
      </c>
      <c r="L41" s="39">
        <f>L40/C40*100</f>
        <v>13.495543285348058</v>
      </c>
      <c r="M41" s="39">
        <f>M40/C40*100</f>
        <v>1.3250744429106684</v>
      </c>
      <c r="N41" s="39">
        <f>N40/C40*100</f>
        <v>6.8880304673634392</v>
      </c>
      <c r="O41" s="39">
        <f>O40/C40*100</f>
        <v>15.100513705383554</v>
      </c>
      <c r="P41" s="39">
        <f>P40/C40*100</f>
        <v>3.3939035693157171</v>
      </c>
      <c r="Q41" s="19"/>
      <c r="R41" s="26"/>
      <c r="S41" s="19"/>
      <c r="T41" s="19"/>
      <c r="U41" s="8"/>
      <c r="V41" s="8"/>
      <c r="W41" s="17"/>
    </row>
    <row r="42" spans="1:23" x14ac:dyDescent="0.2">
      <c r="A42" s="13"/>
      <c r="B42" s="14"/>
      <c r="C42" s="12">
        <v>21600</v>
      </c>
      <c r="D42" s="8">
        <f>SUM(E42:P42)</f>
        <v>24991.36334</v>
      </c>
      <c r="E42" s="9">
        <v>337.73133999999999</v>
      </c>
      <c r="F42" s="10">
        <v>35.462000000000003</v>
      </c>
      <c r="G42" s="10">
        <v>154.13800000000001</v>
      </c>
      <c r="H42" s="10">
        <v>41.649000000000001</v>
      </c>
      <c r="I42" s="11">
        <v>11.483000000000001</v>
      </c>
      <c r="J42" s="11">
        <v>16492.933000000001</v>
      </c>
      <c r="K42" s="11">
        <v>582.97900000000004</v>
      </c>
      <c r="L42" s="11">
        <v>179.49199999999999</v>
      </c>
      <c r="M42" s="11">
        <v>409.27100000000002</v>
      </c>
      <c r="N42" s="9">
        <v>364.24700000000001</v>
      </c>
      <c r="O42" s="9">
        <v>66.454999999999998</v>
      </c>
      <c r="P42" s="9">
        <v>6315.5230000000001</v>
      </c>
      <c r="Q42" s="18"/>
      <c r="R42" s="26"/>
      <c r="S42" s="19"/>
      <c r="T42" s="19"/>
      <c r="U42" s="8"/>
      <c r="V42" s="8"/>
      <c r="W42" s="20"/>
    </row>
    <row r="43" spans="1:23" x14ac:dyDescent="0.2">
      <c r="A43" s="35">
        <v>1511</v>
      </c>
      <c r="B43" s="36" t="s">
        <v>13</v>
      </c>
      <c r="C43" s="40"/>
      <c r="D43" s="38">
        <f>D42/C42*100</f>
        <v>115.7007562037037</v>
      </c>
      <c r="E43" s="39">
        <f>E42/C42*100</f>
        <v>1.5635710185185183</v>
      </c>
      <c r="F43" s="39">
        <f>F42/C42*100</f>
        <v>0.16417592592592595</v>
      </c>
      <c r="G43" s="39">
        <f>G42/C42*100</f>
        <v>0.71360185185185188</v>
      </c>
      <c r="H43" s="39">
        <f>H42/C42*100</f>
        <v>0.19281944444444443</v>
      </c>
      <c r="I43" s="39">
        <f>I42/C42*100</f>
        <v>5.3162037037037035E-2</v>
      </c>
      <c r="J43" s="39">
        <f>J42/C42*100</f>
        <v>76.35617129629631</v>
      </c>
      <c r="K43" s="39">
        <f>K42/C42*100</f>
        <v>2.6989768518518522</v>
      </c>
      <c r="L43" s="39">
        <f>L42/C42*100</f>
        <v>0.83098148148148154</v>
      </c>
      <c r="M43" s="39">
        <f>M42/C42*100</f>
        <v>1.8947731481481482</v>
      </c>
      <c r="N43" s="39">
        <f>N42/C42*100</f>
        <v>1.6863287037037038</v>
      </c>
      <c r="O43" s="39">
        <f>O42/C42*100</f>
        <v>0.30766203703703704</v>
      </c>
      <c r="P43" s="39">
        <f>P42/C42*100</f>
        <v>29.238532407407408</v>
      </c>
      <c r="Q43" s="11"/>
      <c r="R43" s="9"/>
    </row>
    <row r="44" spans="1:23" x14ac:dyDescent="0.2">
      <c r="C44" s="9"/>
      <c r="D44" s="9"/>
      <c r="E44" s="9"/>
      <c r="F44" s="9"/>
      <c r="G44" s="9"/>
      <c r="H44" s="9"/>
    </row>
    <row r="45" spans="1:23" s="15" customFormat="1" x14ac:dyDescent="0.2">
      <c r="C45" s="16">
        <f>SUM(C30,C32,C34,C36,C38,C40,C42)</f>
        <v>451950</v>
      </c>
      <c r="D45" s="16">
        <f t="shared" ref="D45:P45" si="1">SUM(D30,D32,D34,D36,D38,D40,D42)</f>
        <v>440643.27793999994</v>
      </c>
      <c r="E45" s="16">
        <f t="shared" si="1"/>
        <v>45455.485240000002</v>
      </c>
      <c r="F45" s="16">
        <f t="shared" si="1"/>
        <v>40980.516000000003</v>
      </c>
      <c r="G45" s="16">
        <f t="shared" si="1"/>
        <v>26372.407999999999</v>
      </c>
      <c r="H45" s="16">
        <f t="shared" si="1"/>
        <v>18405.468000000001</v>
      </c>
      <c r="I45" s="16">
        <f t="shared" si="1"/>
        <v>35984.750999999997</v>
      </c>
      <c r="J45" s="16">
        <f t="shared" si="1"/>
        <v>67816.559000000008</v>
      </c>
      <c r="K45" s="16">
        <f t="shared" si="1"/>
        <v>53745.770209999995</v>
      </c>
      <c r="L45" s="16">
        <f t="shared" si="1"/>
        <v>36393.29</v>
      </c>
      <c r="M45" s="16">
        <f t="shared" si="1"/>
        <v>23362.284</v>
      </c>
      <c r="N45" s="16">
        <f t="shared" si="1"/>
        <v>23749.062999999998</v>
      </c>
      <c r="O45" s="16">
        <f t="shared" si="1"/>
        <v>41013.111000000004</v>
      </c>
      <c r="P45" s="16">
        <f t="shared" si="1"/>
        <v>27364.572490000002</v>
      </c>
      <c r="R45" s="24"/>
      <c r="S45" s="24"/>
      <c r="T45" s="24"/>
      <c r="U45" s="24"/>
      <c r="V45" s="24"/>
    </row>
    <row r="46" spans="1:23" s="2" customFormat="1" x14ac:dyDescent="0.2">
      <c r="A46" s="29"/>
      <c r="B46" s="29" t="s">
        <v>14</v>
      </c>
      <c r="C46" s="30"/>
      <c r="D46" s="31">
        <f>D45/C45*100</f>
        <v>97.49823607478703</v>
      </c>
      <c r="E46" s="31">
        <f>E45/C45*100</f>
        <v>10.057635853523621</v>
      </c>
      <c r="F46" s="31">
        <f>F45/C45*100</f>
        <v>9.0674888815134427</v>
      </c>
      <c r="G46" s="31">
        <f>G45/C45*100</f>
        <v>5.8352490319725634</v>
      </c>
      <c r="H46" s="31">
        <f>H45/C45*100</f>
        <v>4.0724566876866906</v>
      </c>
      <c r="I46" s="31">
        <f>I45/C45*100</f>
        <v>7.9621088615997344</v>
      </c>
      <c r="J46" s="31">
        <f>J45/C45*100</f>
        <v>15.005323376479701</v>
      </c>
      <c r="K46" s="31">
        <f>K45/C45*100</f>
        <v>11.891972609801968</v>
      </c>
      <c r="L46" s="31">
        <f>L45/C45*100</f>
        <v>8.052503595530478</v>
      </c>
      <c r="M46" s="31">
        <f>M45/C45*100</f>
        <v>5.1692187188848324</v>
      </c>
      <c r="N46" s="31">
        <f>N45/C45*100</f>
        <v>5.2547987609248805</v>
      </c>
      <c r="O46" s="31">
        <f>O45/C45*100</f>
        <v>9.0747009624958519</v>
      </c>
      <c r="P46" s="31">
        <f>P45/C45*100</f>
        <v>6.0547787343732722</v>
      </c>
      <c r="R46" s="25"/>
      <c r="S46" s="25"/>
      <c r="T46" s="25"/>
      <c r="U46" s="25"/>
      <c r="V46" s="25"/>
    </row>
    <row r="47" spans="1:23" x14ac:dyDescent="0.2">
      <c r="A47" s="51" t="s">
        <v>30</v>
      </c>
      <c r="B47" s="51"/>
      <c r="C47" s="32"/>
      <c r="D47" s="33">
        <f>SUM(E47:P47)</f>
        <v>100</v>
      </c>
      <c r="E47" s="34">
        <f>E45/D45*100</f>
        <v>10.315710579429158</v>
      </c>
      <c r="F47" s="34">
        <f>F45/D45*100</f>
        <v>9.300156850589719</v>
      </c>
      <c r="G47" s="34">
        <f>G45/D45*100</f>
        <v>5.9849790795154245</v>
      </c>
      <c r="H47" s="34">
        <f>H45/D45*100</f>
        <v>4.1769542215747082</v>
      </c>
      <c r="I47" s="34">
        <f>I45/D45*100</f>
        <v>8.1664132420737499</v>
      </c>
      <c r="J47" s="34">
        <f>J45/D45*100</f>
        <v>15.390353693137293</v>
      </c>
      <c r="K47" s="34">
        <f>K45/D45*100</f>
        <v>12.197115649025802</v>
      </c>
      <c r="L47" s="34">
        <f>L45/D45*100</f>
        <v>8.2591274670381978</v>
      </c>
      <c r="M47" s="34">
        <f>M45/D45*100</f>
        <v>5.3018587073921317</v>
      </c>
      <c r="N47" s="34">
        <f>N45/D45*100</f>
        <v>5.3896346974873817</v>
      </c>
      <c r="O47" s="34">
        <f>O45/D45*100</f>
        <v>9.3075539905511828</v>
      </c>
      <c r="P47" s="34">
        <f>P45/D45*100</f>
        <v>6.2101418221852667</v>
      </c>
    </row>
    <row r="49" spans="1:23" s="1" customFormat="1" x14ac:dyDescent="0.2">
      <c r="A49" s="50" t="s">
        <v>36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R49" s="21"/>
      <c r="S49" s="21"/>
      <c r="T49" s="21"/>
      <c r="U49" s="21"/>
      <c r="V49" s="21"/>
    </row>
    <row r="50" spans="1:23" x14ac:dyDescent="0.2">
      <c r="A50" s="2"/>
    </row>
    <row r="51" spans="1:23" s="4" customFormat="1" x14ac:dyDescent="0.2">
      <c r="A51" s="27"/>
      <c r="B51" s="27"/>
      <c r="C51" s="28" t="s">
        <v>2</v>
      </c>
      <c r="D51" s="27" t="s">
        <v>4</v>
      </c>
      <c r="E51" s="27" t="s">
        <v>16</v>
      </c>
      <c r="F51" s="27" t="s">
        <v>17</v>
      </c>
      <c r="G51" s="27" t="s">
        <v>18</v>
      </c>
      <c r="H51" s="27" t="s">
        <v>19</v>
      </c>
      <c r="I51" s="27" t="s">
        <v>20</v>
      </c>
      <c r="J51" s="27" t="s">
        <v>21</v>
      </c>
      <c r="K51" s="27" t="s">
        <v>22</v>
      </c>
      <c r="L51" s="27" t="s">
        <v>23</v>
      </c>
      <c r="M51" s="27" t="s">
        <v>24</v>
      </c>
      <c r="N51" s="27" t="s">
        <v>25</v>
      </c>
      <c r="O51" s="27" t="s">
        <v>26</v>
      </c>
      <c r="P51" s="27" t="s">
        <v>27</v>
      </c>
      <c r="R51" s="22"/>
      <c r="S51" s="22"/>
      <c r="T51" s="22"/>
      <c r="U51" s="22"/>
      <c r="V51" s="22"/>
    </row>
    <row r="52" spans="1:23" s="4" customFormat="1" x14ac:dyDescent="0.2">
      <c r="A52" s="27" t="s">
        <v>0</v>
      </c>
      <c r="B52" s="27" t="s">
        <v>1</v>
      </c>
      <c r="C52" s="28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  <c r="I52" s="27" t="s">
        <v>15</v>
      </c>
      <c r="J52" s="27" t="s">
        <v>15</v>
      </c>
      <c r="K52" s="27" t="s">
        <v>15</v>
      </c>
      <c r="L52" s="27" t="s">
        <v>15</v>
      </c>
      <c r="M52" s="27" t="s">
        <v>15</v>
      </c>
      <c r="N52" s="27" t="s">
        <v>15</v>
      </c>
      <c r="O52" s="27" t="s">
        <v>15</v>
      </c>
      <c r="P52" s="27" t="s">
        <v>15</v>
      </c>
      <c r="R52" s="22"/>
      <c r="S52" s="22"/>
      <c r="T52" s="22"/>
      <c r="U52" s="22"/>
      <c r="V52" s="22"/>
    </row>
    <row r="53" spans="1:23" s="5" customFormat="1" x14ac:dyDescent="0.2">
      <c r="F53" s="6"/>
      <c r="G53" s="6"/>
      <c r="R53" s="23"/>
      <c r="S53" s="23"/>
      <c r="T53" s="23"/>
      <c r="U53" s="23"/>
      <c r="V53" s="23"/>
    </row>
    <row r="54" spans="1:23" s="7" customFormat="1" x14ac:dyDescent="0.2">
      <c r="C54" s="8">
        <v>95480</v>
      </c>
      <c r="D54" s="8">
        <f>SUM(E54:P54)</f>
        <v>96185.766600000003</v>
      </c>
      <c r="E54" s="9">
        <v>12522.956</v>
      </c>
      <c r="F54" s="10">
        <v>8751.6830000000009</v>
      </c>
      <c r="G54" s="10">
        <v>6711.0529999999999</v>
      </c>
      <c r="H54" s="9">
        <v>5524.7269999999999</v>
      </c>
      <c r="I54" s="9">
        <v>6441.9260000000004</v>
      </c>
      <c r="J54" s="9">
        <v>8230.7260000000006</v>
      </c>
      <c r="K54" s="9">
        <v>7930.6790000000001</v>
      </c>
      <c r="L54" s="9">
        <v>8766.2150000000001</v>
      </c>
      <c r="M54" s="9">
        <v>7140.0829999999996</v>
      </c>
      <c r="N54" s="9">
        <v>7945.11</v>
      </c>
      <c r="O54" s="9">
        <v>8301.1299999999992</v>
      </c>
      <c r="P54" s="9">
        <v>7919.4786000000004</v>
      </c>
      <c r="Q54" s="18"/>
      <c r="R54" s="26"/>
      <c r="S54" s="18"/>
      <c r="T54" s="18"/>
      <c r="U54" s="8"/>
      <c r="V54" s="8"/>
      <c r="W54" s="20"/>
    </row>
    <row r="55" spans="1:23" x14ac:dyDescent="0.2">
      <c r="A55" s="35">
        <v>1111</v>
      </c>
      <c r="B55" s="36" t="s">
        <v>9</v>
      </c>
      <c r="C55" s="37"/>
      <c r="D55" s="38">
        <f>D54/C54*100</f>
        <v>100.73917741935483</v>
      </c>
      <c r="E55" s="39">
        <f>E54/C54*100</f>
        <v>13.11578969417679</v>
      </c>
      <c r="F55" s="39">
        <f>F54/C54*100</f>
        <v>9.1659855467113545</v>
      </c>
      <c r="G55" s="39">
        <f>G54/C54*100</f>
        <v>7.028752618349392</v>
      </c>
      <c r="H55" s="39">
        <f>H54/C54*100</f>
        <v>5.7862662337662334</v>
      </c>
      <c r="I55" s="39">
        <f>I54/C54*100</f>
        <v>6.7468852115626312</v>
      </c>
      <c r="J55" s="39">
        <f>J54/C54*100</f>
        <v>8.6203665689149567</v>
      </c>
      <c r="K55" s="39">
        <f>K54/C54*100</f>
        <v>8.3061154168412248</v>
      </c>
      <c r="L55" s="39">
        <f>L54/C54*100</f>
        <v>9.1812054880603267</v>
      </c>
      <c r="M55" s="39">
        <f>M54/C54*100</f>
        <v>7.4780927943024711</v>
      </c>
      <c r="N55" s="39">
        <f>N54/C54*100</f>
        <v>8.3212295768747371</v>
      </c>
      <c r="O55" s="39">
        <f>O54/C54*100</f>
        <v>8.6941034771679924</v>
      </c>
      <c r="P55" s="39">
        <f>P54/C54*100</f>
        <v>8.2943847926267278</v>
      </c>
      <c r="Q55" s="19"/>
      <c r="R55" s="26"/>
      <c r="S55" s="19"/>
      <c r="T55" s="19"/>
      <c r="U55" s="8"/>
      <c r="V55" s="8"/>
      <c r="W55" s="17"/>
    </row>
    <row r="56" spans="1:23" x14ac:dyDescent="0.2">
      <c r="A56" s="7"/>
      <c r="C56" s="8">
        <v>4500</v>
      </c>
      <c r="D56" s="8">
        <f>SUM(E56:P56)</f>
        <v>4673.0528099999992</v>
      </c>
      <c r="E56" s="9">
        <v>969.53599999999994</v>
      </c>
      <c r="F56" s="9">
        <v>263.61399999999998</v>
      </c>
      <c r="G56" s="9">
        <v>1195.8389999999999</v>
      </c>
      <c r="H56" s="9">
        <v>0.6</v>
      </c>
      <c r="I56" s="11">
        <v>37.279499999999999</v>
      </c>
      <c r="J56" s="11">
        <v>5.6778000000000004</v>
      </c>
      <c r="K56" s="11">
        <v>19.72204</v>
      </c>
      <c r="L56" s="11">
        <v>168.095</v>
      </c>
      <c r="M56" s="11">
        <v>1217.5605</v>
      </c>
      <c r="N56" s="9">
        <v>170.767</v>
      </c>
      <c r="O56" s="9">
        <v>91.092479999999995</v>
      </c>
      <c r="P56" s="9">
        <v>533.26949000000002</v>
      </c>
      <c r="Q56" s="18"/>
      <c r="R56" s="26"/>
      <c r="S56" s="19"/>
      <c r="T56" s="19"/>
      <c r="U56" s="8"/>
      <c r="V56" s="8"/>
      <c r="W56" s="20"/>
    </row>
    <row r="57" spans="1:23" x14ac:dyDescent="0.2">
      <c r="A57" s="35">
        <v>1112</v>
      </c>
      <c r="B57" s="36" t="s">
        <v>10</v>
      </c>
      <c r="C57" s="37"/>
      <c r="D57" s="38">
        <f>D56/C56*100</f>
        <v>103.84561799999999</v>
      </c>
      <c r="E57" s="39">
        <f>E56/C56*100</f>
        <v>21.545244444444442</v>
      </c>
      <c r="F57" s="39">
        <f>F56/C56*100</f>
        <v>5.8580888888888882</v>
      </c>
      <c r="G57" s="39">
        <f>G56/C56*100</f>
        <v>26.574199999999998</v>
      </c>
      <c r="H57" s="39">
        <f>H56/C56*100</f>
        <v>1.3333333333333334E-2</v>
      </c>
      <c r="I57" s="39">
        <f>I56/C56*100</f>
        <v>0.82843333333333324</v>
      </c>
      <c r="J57" s="39">
        <f>J56/C56*100</f>
        <v>0.12617333333333336</v>
      </c>
      <c r="K57" s="39">
        <f>K56/C56*100</f>
        <v>0.43826755555555552</v>
      </c>
      <c r="L57" s="39">
        <f>L56/C56*100</f>
        <v>3.7354444444444446</v>
      </c>
      <c r="M57" s="39">
        <f>M56/C56*100</f>
        <v>27.056899999999999</v>
      </c>
      <c r="N57" s="39">
        <f>N56/C56*100</f>
        <v>3.7948222222222223</v>
      </c>
      <c r="O57" s="39">
        <f>O56/C56*100</f>
        <v>2.024277333333333</v>
      </c>
      <c r="P57" s="39">
        <f>P56/C56*100</f>
        <v>11.85043311111111</v>
      </c>
      <c r="Q57" s="19"/>
      <c r="R57" s="26"/>
      <c r="S57" s="19"/>
      <c r="T57" s="18"/>
      <c r="U57" s="8"/>
      <c r="V57" s="8"/>
      <c r="W57" s="17"/>
    </row>
    <row r="58" spans="1:23" x14ac:dyDescent="0.2">
      <c r="A58" s="7"/>
      <c r="C58" s="12">
        <v>9350</v>
      </c>
      <c r="D58" s="8">
        <f>SUM(E58:P58)</f>
        <v>9470.7859099999987</v>
      </c>
      <c r="E58" s="9">
        <v>789.35799999999995</v>
      </c>
      <c r="F58" s="9">
        <v>1672.8630000000001</v>
      </c>
      <c r="G58" s="9">
        <v>513.35799999999995</v>
      </c>
      <c r="H58" s="9">
        <v>540.24699999999996</v>
      </c>
      <c r="I58" s="11">
        <v>728.13900000000001</v>
      </c>
      <c r="J58" s="11">
        <v>611.72699999999998</v>
      </c>
      <c r="K58" s="11">
        <v>829.64200000000005</v>
      </c>
      <c r="L58" s="11">
        <v>954.72199999999998</v>
      </c>
      <c r="M58" s="11">
        <v>758.73099999999999</v>
      </c>
      <c r="N58" s="9">
        <v>687.85500000000002</v>
      </c>
      <c r="O58" s="9">
        <v>806.42200000000003</v>
      </c>
      <c r="P58" s="9">
        <v>577.72190999999998</v>
      </c>
      <c r="Q58" s="18"/>
      <c r="R58" s="26"/>
      <c r="S58" s="19"/>
      <c r="T58" s="19"/>
      <c r="U58" s="8"/>
      <c r="V58" s="8"/>
      <c r="W58" s="20"/>
    </row>
    <row r="59" spans="1:23" x14ac:dyDescent="0.2">
      <c r="A59" s="35">
        <v>1113</v>
      </c>
      <c r="B59" s="36" t="s">
        <v>28</v>
      </c>
      <c r="C59" s="37"/>
      <c r="D59" s="38">
        <f>D58/C58*100</f>
        <v>101.2918279144385</v>
      </c>
      <c r="E59" s="39">
        <f>E58/C58*100</f>
        <v>8.4423315508021393</v>
      </c>
      <c r="F59" s="39">
        <f>F58/C58*100</f>
        <v>17.891582887700537</v>
      </c>
      <c r="G59" s="39">
        <f>G58/C58*100</f>
        <v>5.4904598930481283</v>
      </c>
      <c r="H59" s="39">
        <f>H58/C58*100</f>
        <v>5.7780427807486632</v>
      </c>
      <c r="I59" s="39">
        <f>I58/C58*100</f>
        <v>7.7875828877005349</v>
      </c>
      <c r="J59" s="39">
        <f>J58/C58*100</f>
        <v>6.542534759358289</v>
      </c>
      <c r="K59" s="39">
        <f>K58/C58*100</f>
        <v>8.8731764705882359</v>
      </c>
      <c r="L59" s="39">
        <f>L58/C58*100</f>
        <v>10.210930481283423</v>
      </c>
      <c r="M59" s="39">
        <f>M58/C58*100</f>
        <v>8.1147700534759348</v>
      </c>
      <c r="N59" s="39">
        <f>N58/C58*100</f>
        <v>7.3567379679144382</v>
      </c>
      <c r="O59" s="39">
        <f>O58/C58*100</f>
        <v>8.6248342245989296</v>
      </c>
      <c r="P59" s="39">
        <f>P58/C58*100</f>
        <v>6.1788439572192511</v>
      </c>
      <c r="Q59" s="19"/>
      <c r="R59" s="26"/>
      <c r="S59" s="19"/>
      <c r="T59" s="19"/>
      <c r="U59" s="8"/>
      <c r="V59" s="8"/>
      <c r="W59" s="17"/>
    </row>
    <row r="60" spans="1:23" x14ac:dyDescent="0.2">
      <c r="A60" s="13"/>
      <c r="B60" s="14"/>
      <c r="C60" s="12">
        <v>89730</v>
      </c>
      <c r="D60" s="8">
        <f>SUM(E60:P60)</f>
        <v>91530.188280000002</v>
      </c>
      <c r="E60" s="9">
        <v>14841.027</v>
      </c>
      <c r="F60" s="10">
        <v>556.70799999999997</v>
      </c>
      <c r="G60" s="10">
        <v>16613.162</v>
      </c>
      <c r="H60" s="10">
        <v>4381.5140000000001</v>
      </c>
      <c r="I60" s="11">
        <v>0</v>
      </c>
      <c r="J60" s="11">
        <v>17094.232</v>
      </c>
      <c r="K60" s="11">
        <v>17056.285</v>
      </c>
      <c r="L60" s="11">
        <v>0</v>
      </c>
      <c r="M60" s="11">
        <v>6542.84</v>
      </c>
      <c r="N60" s="9">
        <v>9488.8559999999998</v>
      </c>
      <c r="O60" s="9">
        <v>803.77300000000002</v>
      </c>
      <c r="P60" s="9">
        <v>4151.7912800000004</v>
      </c>
      <c r="Q60" s="18"/>
      <c r="R60" s="26"/>
      <c r="S60" s="19"/>
      <c r="T60" s="19"/>
      <c r="U60" s="8"/>
      <c r="V60" s="8"/>
      <c r="W60" s="20"/>
    </row>
    <row r="61" spans="1:23" x14ac:dyDescent="0.2">
      <c r="A61" s="35">
        <v>1121</v>
      </c>
      <c r="B61" s="36" t="s">
        <v>11</v>
      </c>
      <c r="C61" s="37"/>
      <c r="D61" s="38">
        <f>D60/C60*100</f>
        <v>102.00622788365095</v>
      </c>
      <c r="E61" s="39">
        <f>E60/C60*100</f>
        <v>16.539648946840522</v>
      </c>
      <c r="F61" s="39">
        <f>F60/C60*100</f>
        <v>0.62042572160927223</v>
      </c>
      <c r="G61" s="39">
        <f>G60/C60*100</f>
        <v>18.514612727070098</v>
      </c>
      <c r="H61" s="39">
        <f>H60/C60*100</f>
        <v>4.8829978825364986</v>
      </c>
      <c r="I61" s="39">
        <f>I60/C60*100</f>
        <v>0</v>
      </c>
      <c r="J61" s="39">
        <f>J60/C60*100</f>
        <v>19.050743341134517</v>
      </c>
      <c r="K61" s="39">
        <f>K60/C60*100</f>
        <v>19.008453137189345</v>
      </c>
      <c r="L61" s="39">
        <f>L60/C60*100</f>
        <v>0</v>
      </c>
      <c r="M61" s="39">
        <f>M60/C60*100</f>
        <v>7.2916973141647166</v>
      </c>
      <c r="N61" s="39">
        <f>N60/C60*100</f>
        <v>10.57489802741558</v>
      </c>
      <c r="O61" s="39">
        <f>O60/C60*100</f>
        <v>0.89576841636019178</v>
      </c>
      <c r="P61" s="39">
        <f>P60/C60*100</f>
        <v>4.6269823693302135</v>
      </c>
      <c r="Q61" s="19"/>
      <c r="R61" s="26"/>
      <c r="S61" s="19"/>
      <c r="T61" s="19"/>
      <c r="U61" s="8"/>
      <c r="V61" s="8"/>
      <c r="W61" s="17"/>
    </row>
    <row r="62" spans="1:23" x14ac:dyDescent="0.2">
      <c r="A62" s="13"/>
      <c r="B62" s="14"/>
      <c r="C62" s="12">
        <v>23000</v>
      </c>
      <c r="D62" s="8">
        <f>SUM(E62:P62)</f>
        <v>21360.49</v>
      </c>
      <c r="E62" s="9">
        <v>0</v>
      </c>
      <c r="F62" s="10">
        <v>0</v>
      </c>
      <c r="G62" s="10">
        <v>0</v>
      </c>
      <c r="H62" s="10">
        <v>0</v>
      </c>
      <c r="I62" s="11">
        <v>0</v>
      </c>
      <c r="J62" s="11">
        <v>21360.49</v>
      </c>
      <c r="K62" s="11">
        <v>0</v>
      </c>
      <c r="L62" s="11">
        <v>0</v>
      </c>
      <c r="M62" s="11">
        <v>0</v>
      </c>
      <c r="N62" s="9">
        <v>0</v>
      </c>
      <c r="O62" s="9">
        <v>0</v>
      </c>
      <c r="P62" s="9">
        <v>0</v>
      </c>
      <c r="Q62" s="18"/>
      <c r="R62" s="26"/>
      <c r="S62" s="18"/>
      <c r="T62" s="18"/>
      <c r="U62" s="8"/>
      <c r="V62" s="8"/>
      <c r="W62" s="20"/>
    </row>
    <row r="63" spans="1:23" x14ac:dyDescent="0.2">
      <c r="A63" s="35">
        <v>1122</v>
      </c>
      <c r="B63" s="36" t="s">
        <v>12</v>
      </c>
      <c r="C63" s="37"/>
      <c r="D63" s="38">
        <f>D62/C62*100</f>
        <v>92.871695652173926</v>
      </c>
      <c r="E63" s="39">
        <f>E62/C62*100</f>
        <v>0</v>
      </c>
      <c r="F63" s="39">
        <f>F62/C62*100</f>
        <v>0</v>
      </c>
      <c r="G63" s="39">
        <f>G62/C62*100</f>
        <v>0</v>
      </c>
      <c r="H63" s="39">
        <f>H62/C62*100</f>
        <v>0</v>
      </c>
      <c r="I63" s="39">
        <f>I62/C62*100</f>
        <v>0</v>
      </c>
      <c r="J63" s="39">
        <f>J62/C62*100</f>
        <v>92.871695652173926</v>
      </c>
      <c r="K63" s="39">
        <f>K62/C62*100</f>
        <v>0</v>
      </c>
      <c r="L63" s="39">
        <f>L62/C62*100</f>
        <v>0</v>
      </c>
      <c r="M63" s="39">
        <f>M62/C62*100</f>
        <v>0</v>
      </c>
      <c r="N63" s="39">
        <f>N62/C62*100</f>
        <v>0</v>
      </c>
      <c r="O63" s="39">
        <f>O62/C62*100</f>
        <v>0</v>
      </c>
      <c r="P63" s="39">
        <f>P62/C62*100</f>
        <v>0</v>
      </c>
      <c r="Q63" s="19"/>
      <c r="R63" s="26"/>
      <c r="S63" s="19"/>
      <c r="T63" s="19"/>
      <c r="U63" s="8"/>
      <c r="V63" s="8"/>
      <c r="W63" s="17"/>
    </row>
    <row r="64" spans="1:23" x14ac:dyDescent="0.2">
      <c r="A64" s="13"/>
      <c r="B64" s="14"/>
      <c r="C64" s="12">
        <v>193390</v>
      </c>
      <c r="D64" s="8">
        <f>SUM(E64:P64)</f>
        <v>184638.85199</v>
      </c>
      <c r="E64" s="9">
        <v>16799.444</v>
      </c>
      <c r="F64" s="10">
        <v>30686.313999999998</v>
      </c>
      <c r="G64" s="10">
        <v>0</v>
      </c>
      <c r="H64" s="10">
        <v>9050.7019999999993</v>
      </c>
      <c r="I64" s="11">
        <v>28646.156999999999</v>
      </c>
      <c r="J64" s="11">
        <v>3231.4879999999998</v>
      </c>
      <c r="K64" s="11">
        <v>15604.05999</v>
      </c>
      <c r="L64" s="11">
        <v>26361.473999999998</v>
      </c>
      <c r="M64" s="11">
        <v>4219.0680000000002</v>
      </c>
      <c r="N64" s="9">
        <v>13578.937</v>
      </c>
      <c r="O64" s="9">
        <v>29100.495999999999</v>
      </c>
      <c r="P64" s="9">
        <v>7360.7120000000004</v>
      </c>
      <c r="Q64" s="18"/>
      <c r="R64" s="26"/>
      <c r="S64" s="19"/>
      <c r="T64" s="19"/>
      <c r="U64" s="8"/>
      <c r="V64" s="8"/>
      <c r="W64" s="20"/>
    </row>
    <row r="65" spans="1:23" x14ac:dyDescent="0.2">
      <c r="A65" s="35">
        <v>1211</v>
      </c>
      <c r="B65" s="36" t="s">
        <v>29</v>
      </c>
      <c r="C65" s="37"/>
      <c r="D65" s="38">
        <f>D64/C64*100</f>
        <v>95.474870463829561</v>
      </c>
      <c r="E65" s="39">
        <f>E64/C64*100</f>
        <v>8.6868214488856719</v>
      </c>
      <c r="F65" s="39">
        <f>F64/C64*100</f>
        <v>15.867580536739231</v>
      </c>
      <c r="G65" s="39">
        <f>G64/C64*100</f>
        <v>0</v>
      </c>
      <c r="H65" s="39">
        <f>H64/C64*100</f>
        <v>4.6800258544909248</v>
      </c>
      <c r="I65" s="39">
        <f>I64/C64*100</f>
        <v>14.812636123894722</v>
      </c>
      <c r="J65" s="39">
        <f>J64/C64*100</f>
        <v>1.6709695434096901</v>
      </c>
      <c r="K65" s="39">
        <f>K64/C64*100</f>
        <v>8.0687005481152063</v>
      </c>
      <c r="L65" s="39">
        <f>L64/C64*100</f>
        <v>13.631249806091317</v>
      </c>
      <c r="M65" s="39">
        <f>M64/C64*100</f>
        <v>2.1816371063653759</v>
      </c>
      <c r="N65" s="39">
        <f>N64/C64*100</f>
        <v>7.0215300687729467</v>
      </c>
      <c r="O65" s="39">
        <f>O64/C64*100</f>
        <v>15.04757019494286</v>
      </c>
      <c r="P65" s="39">
        <f>P64/C64*100</f>
        <v>3.8061492321216193</v>
      </c>
      <c r="Q65" s="19"/>
      <c r="R65" s="26"/>
      <c r="S65" s="19"/>
      <c r="T65" s="19"/>
      <c r="U65" s="8"/>
      <c r="V65" s="8"/>
      <c r="W65" s="17"/>
    </row>
    <row r="66" spans="1:23" x14ac:dyDescent="0.2">
      <c r="A66" s="13"/>
      <c r="B66" s="14"/>
      <c r="C66" s="12">
        <v>23000</v>
      </c>
      <c r="D66" s="8">
        <f>SUM(E66:P66)</f>
        <v>26978.492999999995</v>
      </c>
      <c r="E66" s="9">
        <v>333.964</v>
      </c>
      <c r="F66" s="10">
        <v>75.915999999999997</v>
      </c>
      <c r="G66" s="10">
        <v>0.76500000000000001</v>
      </c>
      <c r="H66" s="10">
        <v>29.294</v>
      </c>
      <c r="I66" s="11">
        <v>39.274000000000001</v>
      </c>
      <c r="J66" s="11">
        <v>18206.982</v>
      </c>
      <c r="K66" s="11">
        <v>507.61200000000002</v>
      </c>
      <c r="L66" s="11">
        <v>190.708</v>
      </c>
      <c r="M66" s="11">
        <v>472.54599999999999</v>
      </c>
      <c r="N66" s="9">
        <v>55.475000000000001</v>
      </c>
      <c r="O66" s="9">
        <v>33.587000000000003</v>
      </c>
      <c r="P66" s="9">
        <v>7032.37</v>
      </c>
      <c r="Q66" s="18"/>
      <c r="R66" s="26"/>
      <c r="S66" s="19"/>
      <c r="T66" s="19"/>
      <c r="U66" s="8"/>
      <c r="V66" s="8"/>
      <c r="W66" s="20"/>
    </row>
    <row r="67" spans="1:23" x14ac:dyDescent="0.2">
      <c r="A67" s="35">
        <v>1511</v>
      </c>
      <c r="B67" s="36" t="s">
        <v>13</v>
      </c>
      <c r="C67" s="40"/>
      <c r="D67" s="38">
        <f>D66/C66*100</f>
        <v>117.29779565217389</v>
      </c>
      <c r="E67" s="39">
        <f>E66/C66*100</f>
        <v>1.4520173913043479</v>
      </c>
      <c r="F67" s="39">
        <f>F66/C66*100</f>
        <v>0.33006956521739128</v>
      </c>
      <c r="G67" s="39">
        <f>G66/C66*100</f>
        <v>3.3260869565217397E-3</v>
      </c>
      <c r="H67" s="39">
        <f>H66/C66*100</f>
        <v>0.12736521739130435</v>
      </c>
      <c r="I67" s="39">
        <f>I66/C66*100</f>
        <v>0.17075652173913045</v>
      </c>
      <c r="J67" s="39">
        <f>J66/C66*100</f>
        <v>79.160791304347825</v>
      </c>
      <c r="K67" s="39">
        <f>K66/C66*100</f>
        <v>2.2070086956521742</v>
      </c>
      <c r="L67" s="39">
        <f>L66/C66*100</f>
        <v>0.82916521739130433</v>
      </c>
      <c r="M67" s="39">
        <f>M66/C66*100</f>
        <v>2.0545478260869565</v>
      </c>
      <c r="N67" s="39">
        <f>N66/C66*100</f>
        <v>0.24119565217391303</v>
      </c>
      <c r="O67" s="39">
        <f>O66/C66*100</f>
        <v>0.14603043478260871</v>
      </c>
      <c r="P67" s="39">
        <f>P66/C66*100</f>
        <v>30.575521739130433</v>
      </c>
      <c r="Q67" s="11"/>
      <c r="R67" s="9"/>
    </row>
    <row r="68" spans="1:23" x14ac:dyDescent="0.2">
      <c r="C68" s="9"/>
      <c r="D68" s="9"/>
      <c r="E68" s="9"/>
      <c r="F68" s="9"/>
      <c r="G68" s="9"/>
      <c r="H68" s="9"/>
    </row>
    <row r="69" spans="1:23" s="15" customFormat="1" x14ac:dyDescent="0.2">
      <c r="C69" s="16">
        <f>SUM(C54,C56,C58,C60,C62,C64,C66)</f>
        <v>438450</v>
      </c>
      <c r="D69" s="16">
        <f t="shared" ref="D69:P69" si="2">SUM(D54,D56,D58,D60,D62,D64,D66)</f>
        <v>434837.62858999998</v>
      </c>
      <c r="E69" s="16">
        <f t="shared" si="2"/>
        <v>46256.284999999996</v>
      </c>
      <c r="F69" s="16">
        <f t="shared" si="2"/>
        <v>42007.097999999998</v>
      </c>
      <c r="G69" s="16">
        <f t="shared" si="2"/>
        <v>25034.177</v>
      </c>
      <c r="H69" s="16">
        <f t="shared" si="2"/>
        <v>19527.084000000003</v>
      </c>
      <c r="I69" s="16">
        <f t="shared" si="2"/>
        <v>35892.775499999996</v>
      </c>
      <c r="J69" s="16">
        <f t="shared" si="2"/>
        <v>68741.322800000009</v>
      </c>
      <c r="K69" s="16">
        <f t="shared" si="2"/>
        <v>41948.000030000003</v>
      </c>
      <c r="L69" s="16">
        <f t="shared" si="2"/>
        <v>36441.213999999993</v>
      </c>
      <c r="M69" s="16">
        <f t="shared" si="2"/>
        <v>20350.8285</v>
      </c>
      <c r="N69" s="16">
        <f t="shared" si="2"/>
        <v>31927</v>
      </c>
      <c r="O69" s="16">
        <f t="shared" si="2"/>
        <v>39136.500479999995</v>
      </c>
      <c r="P69" s="16">
        <f t="shared" si="2"/>
        <v>27575.343280000001</v>
      </c>
      <c r="R69" s="24"/>
      <c r="S69" s="24"/>
      <c r="T69" s="24"/>
      <c r="U69" s="24"/>
      <c r="V69" s="24"/>
    </row>
    <row r="70" spans="1:23" s="2" customFormat="1" x14ac:dyDescent="0.2">
      <c r="A70" s="29"/>
      <c r="B70" s="29" t="s">
        <v>14</v>
      </c>
      <c r="C70" s="30"/>
      <c r="D70" s="31">
        <f>D69/C69*100</f>
        <v>99.176104137301863</v>
      </c>
      <c r="E70" s="31">
        <f>E69/C69*100</f>
        <v>10.549956665526285</v>
      </c>
      <c r="F70" s="31">
        <f>F69/C69*100</f>
        <v>9.5808183373246667</v>
      </c>
      <c r="G70" s="31">
        <f>G69/C69*100</f>
        <v>5.7096993955981299</v>
      </c>
      <c r="H70" s="31">
        <f>H69/C69*100</f>
        <v>4.453662675333562</v>
      </c>
      <c r="I70" s="31">
        <f>I69/C69*100</f>
        <v>8.1862870338693128</v>
      </c>
      <c r="J70" s="31">
        <f>J69/C69*100</f>
        <v>15.678258136617632</v>
      </c>
      <c r="K70" s="31">
        <f>K69/C69*100</f>
        <v>9.5673394982324105</v>
      </c>
      <c r="L70" s="31">
        <f>L69/C69*100</f>
        <v>8.3113727905120296</v>
      </c>
      <c r="M70" s="31">
        <f>M69/C69*100</f>
        <v>4.6415391720834762</v>
      </c>
      <c r="N70" s="31">
        <f>N69/C69*100</f>
        <v>7.2817881172311552</v>
      </c>
      <c r="O70" s="31">
        <f>O69/C69*100</f>
        <v>8.9261034279849447</v>
      </c>
      <c r="P70" s="31">
        <f>P69/C69*100</f>
        <v>6.2892788869882548</v>
      </c>
      <c r="R70" s="25"/>
      <c r="S70" s="25"/>
      <c r="T70" s="25"/>
      <c r="U70" s="25"/>
      <c r="V70" s="25"/>
    </row>
    <row r="71" spans="1:23" x14ac:dyDescent="0.2">
      <c r="A71" s="51" t="s">
        <v>30</v>
      </c>
      <c r="B71" s="51"/>
      <c r="C71" s="32"/>
      <c r="D71" s="33">
        <f>SUM(E71:P71)</f>
        <v>100</v>
      </c>
      <c r="E71" s="34">
        <f>E69/D69*100</f>
        <v>10.637599406930388</v>
      </c>
      <c r="F71" s="34">
        <f>F69/D69*100</f>
        <v>9.66041005609652</v>
      </c>
      <c r="G71" s="34">
        <f>G69/D69*100</f>
        <v>5.7571321693514799</v>
      </c>
      <c r="H71" s="34">
        <f>H69/D69*100</f>
        <v>4.4906610458985172</v>
      </c>
      <c r="I71" s="34">
        <f>I69/D69*100</f>
        <v>8.2542938191401554</v>
      </c>
      <c r="J71" s="34">
        <f>J69/D69*100</f>
        <v>15.808503744926563</v>
      </c>
      <c r="K71" s="34">
        <f>K69/D69*100</f>
        <v>9.6468192428562727</v>
      </c>
      <c r="L71" s="34">
        <f>L69/D69*100</f>
        <v>8.3804187135699131</v>
      </c>
      <c r="M71" s="34">
        <f>M69/D69*100</f>
        <v>4.6800983084167278</v>
      </c>
      <c r="N71" s="34">
        <f>N69/D69*100</f>
        <v>7.3422808655097676</v>
      </c>
      <c r="O71" s="34">
        <f>O69/D69*100</f>
        <v>9.0002561661702583</v>
      </c>
      <c r="P71" s="34">
        <f>P69/D69*100</f>
        <v>6.3415264611334417</v>
      </c>
    </row>
    <row r="73" spans="1:23" s="1" customFormat="1" x14ac:dyDescent="0.2">
      <c r="A73" s="50" t="s">
        <v>38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R73" s="21"/>
      <c r="S73" s="21"/>
      <c r="T73" s="21"/>
      <c r="U73" s="21"/>
      <c r="V73" s="21"/>
    </row>
    <row r="74" spans="1:23" x14ac:dyDescent="0.2">
      <c r="A74" s="2"/>
    </row>
    <row r="75" spans="1:23" s="4" customFormat="1" x14ac:dyDescent="0.2">
      <c r="A75" s="27"/>
      <c r="B75" s="27"/>
      <c r="C75" s="28" t="s">
        <v>2</v>
      </c>
      <c r="D75" s="27" t="s">
        <v>4</v>
      </c>
      <c r="E75" s="27" t="s">
        <v>16</v>
      </c>
      <c r="F75" s="27" t="s">
        <v>17</v>
      </c>
      <c r="G75" s="27" t="s">
        <v>18</v>
      </c>
      <c r="H75" s="27" t="s">
        <v>19</v>
      </c>
      <c r="I75" s="27" t="s">
        <v>20</v>
      </c>
      <c r="J75" s="27" t="s">
        <v>21</v>
      </c>
      <c r="K75" s="27" t="s">
        <v>22</v>
      </c>
      <c r="L75" s="27" t="s">
        <v>23</v>
      </c>
      <c r="M75" s="27" t="s">
        <v>24</v>
      </c>
      <c r="N75" s="27" t="s">
        <v>25</v>
      </c>
      <c r="O75" s="27" t="s">
        <v>26</v>
      </c>
      <c r="P75" s="27" t="s">
        <v>27</v>
      </c>
      <c r="R75" s="22"/>
      <c r="S75" s="22"/>
      <c r="T75" s="22"/>
      <c r="U75" s="22"/>
      <c r="V75" s="22"/>
    </row>
    <row r="76" spans="1:23" s="4" customFormat="1" x14ac:dyDescent="0.2">
      <c r="A76" s="27" t="s">
        <v>0</v>
      </c>
      <c r="B76" s="27" t="s">
        <v>1</v>
      </c>
      <c r="C76" s="28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  <c r="I76" s="27" t="s">
        <v>15</v>
      </c>
      <c r="J76" s="27" t="s">
        <v>15</v>
      </c>
      <c r="K76" s="27" t="s">
        <v>15</v>
      </c>
      <c r="L76" s="27" t="s">
        <v>15</v>
      </c>
      <c r="M76" s="27" t="s">
        <v>15</v>
      </c>
      <c r="N76" s="27" t="s">
        <v>15</v>
      </c>
      <c r="O76" s="27" t="s">
        <v>15</v>
      </c>
      <c r="P76" s="27" t="s">
        <v>15</v>
      </c>
      <c r="R76" s="22"/>
      <c r="S76" s="22"/>
      <c r="T76" s="22"/>
      <c r="U76" s="22"/>
      <c r="V76" s="22"/>
    </row>
    <row r="77" spans="1:23" s="7" customFormat="1" x14ac:dyDescent="0.2">
      <c r="C77" s="8">
        <v>95100</v>
      </c>
      <c r="D77" s="8">
        <f>SUM(E77:P77)</f>
        <v>101836.0068</v>
      </c>
      <c r="E77" s="9">
        <v>13855.859619999999</v>
      </c>
      <c r="F77" s="10">
        <v>8111.4925800000001</v>
      </c>
      <c r="G77" s="10">
        <v>7176.7070400000002</v>
      </c>
      <c r="H77" s="9">
        <v>5610.9070199999996</v>
      </c>
      <c r="I77" s="9">
        <v>7296.9574899999998</v>
      </c>
      <c r="J77" s="9">
        <v>8608.63436</v>
      </c>
      <c r="K77" s="9">
        <v>9234.4765299999999</v>
      </c>
      <c r="L77" s="9">
        <v>9242.3520800000006</v>
      </c>
      <c r="M77" s="9">
        <v>5399.5121200000003</v>
      </c>
      <c r="N77" s="9">
        <v>8433.4046999999991</v>
      </c>
      <c r="O77" s="9">
        <v>9032.9527400000006</v>
      </c>
      <c r="P77" s="9">
        <v>9832.7505199999996</v>
      </c>
      <c r="Q77" s="18"/>
      <c r="R77" s="26"/>
      <c r="S77" s="18"/>
      <c r="T77" s="18"/>
      <c r="U77" s="8"/>
      <c r="V77" s="8"/>
      <c r="W77" s="20"/>
    </row>
    <row r="78" spans="1:23" x14ac:dyDescent="0.2">
      <c r="A78" s="35">
        <v>1111</v>
      </c>
      <c r="B78" s="36" t="s">
        <v>9</v>
      </c>
      <c r="C78" s="37"/>
      <c r="D78" s="38">
        <f>D77/C77*100</f>
        <v>107.08307760252367</v>
      </c>
      <c r="E78" s="39">
        <f>E77/C77*100</f>
        <v>14.569778780231335</v>
      </c>
      <c r="F78" s="39">
        <f>F77/C77*100</f>
        <v>8.5294348895899059</v>
      </c>
      <c r="G78" s="39">
        <f>G77/C77*100</f>
        <v>7.5464847949526819</v>
      </c>
      <c r="H78" s="39">
        <f>H77/C77*100</f>
        <v>5.9000073817034693</v>
      </c>
      <c r="I78" s="39">
        <f>I77/C77*100</f>
        <v>7.672931114616194</v>
      </c>
      <c r="J78" s="39">
        <f>J77/C77*100</f>
        <v>9.0521917560462661</v>
      </c>
      <c r="K78" s="39">
        <f>K77/C77*100</f>
        <v>9.7102802628811791</v>
      </c>
      <c r="L78" s="39">
        <f>L77/C77*100</f>
        <v>9.7185615983175619</v>
      </c>
      <c r="M78" s="39">
        <f>M77/C77*100</f>
        <v>5.6777204206098846</v>
      </c>
      <c r="N78" s="39">
        <f>N77/C77*100</f>
        <v>8.8679334384858031</v>
      </c>
      <c r="O78" s="39">
        <f>O77/C77*100</f>
        <v>9.4983730178759203</v>
      </c>
      <c r="P78" s="39">
        <f>P77/C77*100</f>
        <v>10.339380147213459</v>
      </c>
      <c r="Q78" s="19"/>
      <c r="R78" s="26"/>
      <c r="S78" s="19"/>
      <c r="T78" s="19"/>
      <c r="U78" s="8"/>
      <c r="V78" s="8"/>
      <c r="W78" s="17"/>
    </row>
    <row r="79" spans="1:23" x14ac:dyDescent="0.2">
      <c r="A79" s="7"/>
      <c r="C79" s="8">
        <v>3000</v>
      </c>
      <c r="D79" s="8">
        <f>SUM(E79:P79)</f>
        <v>7346.4393600000003</v>
      </c>
      <c r="E79" s="9">
        <v>3125.65715</v>
      </c>
      <c r="F79" s="9">
        <v>212.02883</v>
      </c>
      <c r="G79" s="9">
        <v>247.72198</v>
      </c>
      <c r="H79" s="9">
        <v>867.51333</v>
      </c>
      <c r="I79" s="11">
        <v>0</v>
      </c>
      <c r="J79" s="11">
        <v>0.52980000000000005</v>
      </c>
      <c r="K79" s="11">
        <v>34.270629999999997</v>
      </c>
      <c r="L79" s="11">
        <v>101.01103999999999</v>
      </c>
      <c r="M79" s="11">
        <v>0.52049999999999996</v>
      </c>
      <c r="N79" s="9">
        <v>4.734E-2</v>
      </c>
      <c r="O79" s="9">
        <v>106.94484</v>
      </c>
      <c r="P79" s="9">
        <v>2650.1939200000002</v>
      </c>
      <c r="Q79" s="18"/>
      <c r="R79" s="26"/>
      <c r="S79" s="18"/>
      <c r="T79" s="19"/>
      <c r="U79" s="8"/>
      <c r="V79" s="8"/>
      <c r="W79" s="20"/>
    </row>
    <row r="80" spans="1:23" x14ac:dyDescent="0.2">
      <c r="A80" s="35">
        <v>1112</v>
      </c>
      <c r="B80" s="36" t="s">
        <v>10</v>
      </c>
      <c r="C80" s="37"/>
      <c r="D80" s="38">
        <f>D79/C79*100</f>
        <v>244.88131200000001</v>
      </c>
      <c r="E80" s="39">
        <f>E79/C79*100</f>
        <v>104.18857166666666</v>
      </c>
      <c r="F80" s="39">
        <f>F79/C79*100</f>
        <v>7.0676276666666666</v>
      </c>
      <c r="G80" s="39">
        <f>G79/C79*100</f>
        <v>8.2573993333333338</v>
      </c>
      <c r="H80" s="39">
        <f>H79/C79*100</f>
        <v>28.917111000000002</v>
      </c>
      <c r="I80" s="39">
        <f>I79/C79*100</f>
        <v>0</v>
      </c>
      <c r="J80" s="39">
        <f>J79/C79*100</f>
        <v>1.7660000000000002E-2</v>
      </c>
      <c r="K80" s="39">
        <f>K79/C79*100</f>
        <v>1.1423543333333332</v>
      </c>
      <c r="L80" s="39">
        <f>L79/C79*100</f>
        <v>3.3670346666666662</v>
      </c>
      <c r="M80" s="39">
        <f>M79/C79*100</f>
        <v>1.7349999999999997E-2</v>
      </c>
      <c r="N80" s="39">
        <f>N79/C79*100</f>
        <v>1.5780000000000002E-3</v>
      </c>
      <c r="O80" s="39">
        <f>O79/C79*100</f>
        <v>3.5648279999999999</v>
      </c>
      <c r="P80" s="39">
        <f>P79/C79*100</f>
        <v>88.339797333333337</v>
      </c>
      <c r="Q80" s="19"/>
      <c r="R80" s="26"/>
      <c r="S80" s="19"/>
      <c r="T80" s="18"/>
      <c r="U80" s="8"/>
      <c r="V80" s="8"/>
      <c r="W80" s="17"/>
    </row>
    <row r="81" spans="1:23" x14ac:dyDescent="0.2">
      <c r="A81" s="7"/>
      <c r="C81" s="12">
        <v>9170</v>
      </c>
      <c r="D81" s="8">
        <f>SUM(E81:P81)</f>
        <v>9881.2778500000004</v>
      </c>
      <c r="E81" s="9">
        <v>917.38958000000002</v>
      </c>
      <c r="F81" s="9">
        <v>1702.921</v>
      </c>
      <c r="G81" s="9">
        <v>529.10005999999998</v>
      </c>
      <c r="H81" s="9">
        <v>582.94506000000001</v>
      </c>
      <c r="I81" s="11">
        <v>714.44443000000001</v>
      </c>
      <c r="J81" s="11">
        <v>712.12521000000004</v>
      </c>
      <c r="K81" s="11">
        <v>774.16480000000001</v>
      </c>
      <c r="L81" s="11">
        <v>829.32402000000002</v>
      </c>
      <c r="M81" s="11">
        <v>870.61194999999998</v>
      </c>
      <c r="N81" s="9">
        <v>811.78814</v>
      </c>
      <c r="O81" s="9">
        <v>793.03740000000005</v>
      </c>
      <c r="P81" s="9">
        <v>643.42619999999999</v>
      </c>
      <c r="Q81" s="18"/>
      <c r="R81" s="26"/>
      <c r="S81" s="18"/>
      <c r="T81" s="19"/>
      <c r="U81" s="8"/>
      <c r="V81" s="8"/>
      <c r="W81" s="20"/>
    </row>
    <row r="82" spans="1:23" x14ac:dyDescent="0.2">
      <c r="A82" s="35">
        <v>1113</v>
      </c>
      <c r="B82" s="36" t="s">
        <v>28</v>
      </c>
      <c r="C82" s="37"/>
      <c r="D82" s="38">
        <f>D81/C81*100</f>
        <v>107.75657415485279</v>
      </c>
      <c r="E82" s="39">
        <f>E81/C81*100</f>
        <v>10.004248418756816</v>
      </c>
      <c r="F82" s="39">
        <f>F81/C81*100</f>
        <v>18.570567066521264</v>
      </c>
      <c r="G82" s="39">
        <f>G81/C81*100</f>
        <v>5.769902508178844</v>
      </c>
      <c r="H82" s="39">
        <f>H81/C81*100</f>
        <v>6.3570889858233368</v>
      </c>
      <c r="I82" s="39">
        <f>I81/C81*100</f>
        <v>7.7911061068702301</v>
      </c>
      <c r="J82" s="39">
        <f>J81/C81*100</f>
        <v>7.7658147219193019</v>
      </c>
      <c r="K82" s="39">
        <f>K81/C81*100</f>
        <v>8.4423642311886589</v>
      </c>
      <c r="L82" s="39">
        <f>L81/C81*100</f>
        <v>9.0438824427480906</v>
      </c>
      <c r="M82" s="39">
        <f>M81/C81*100</f>
        <v>9.4941324972737196</v>
      </c>
      <c r="N82" s="39">
        <f>N81/C81*100</f>
        <v>8.8526514721919298</v>
      </c>
      <c r="O82" s="39">
        <f>O81/C81*100</f>
        <v>8.6481723009814626</v>
      </c>
      <c r="P82" s="39">
        <f>P81/C81*100</f>
        <v>7.0166434023991284</v>
      </c>
      <c r="Q82" s="19"/>
      <c r="R82" s="26"/>
      <c r="S82" s="19"/>
      <c r="T82" s="19"/>
      <c r="U82" s="8"/>
      <c r="V82" s="8"/>
      <c r="W82" s="17"/>
    </row>
    <row r="83" spans="1:23" x14ac:dyDescent="0.2">
      <c r="A83" s="13"/>
      <c r="B83" s="14"/>
      <c r="C83" s="12">
        <v>85540</v>
      </c>
      <c r="D83" s="8">
        <f>SUM(E83:P83)</f>
        <v>97009.469690000013</v>
      </c>
      <c r="E83" s="9">
        <v>14333.43714</v>
      </c>
      <c r="F83" s="10">
        <v>624.11707999999999</v>
      </c>
      <c r="G83" s="10">
        <v>17483.06969</v>
      </c>
      <c r="H83" s="10">
        <v>4172.44272</v>
      </c>
      <c r="I83" s="11">
        <v>0</v>
      </c>
      <c r="J83" s="11">
        <v>10332.35787</v>
      </c>
      <c r="K83" s="11">
        <v>24835.315839999999</v>
      </c>
      <c r="L83" s="11">
        <v>0</v>
      </c>
      <c r="M83" s="11">
        <v>4333.9507999999996</v>
      </c>
      <c r="N83" s="9">
        <v>10916.222159999999</v>
      </c>
      <c r="O83" s="9">
        <v>190.97961000000001</v>
      </c>
      <c r="P83" s="9">
        <v>9787.5767799999994</v>
      </c>
      <c r="Q83" s="18"/>
      <c r="R83" s="26"/>
      <c r="S83" s="18"/>
      <c r="T83" s="19"/>
      <c r="U83" s="8"/>
      <c r="V83" s="8"/>
      <c r="W83" s="20"/>
    </row>
    <row r="84" spans="1:23" x14ac:dyDescent="0.2">
      <c r="A84" s="35">
        <v>1121</v>
      </c>
      <c r="B84" s="36" t="s">
        <v>11</v>
      </c>
      <c r="C84" s="37"/>
      <c r="D84" s="38">
        <f>D83/C83*100</f>
        <v>113.40831153846156</v>
      </c>
      <c r="E84" s="39">
        <f>E83/C83*100</f>
        <v>16.756414706570023</v>
      </c>
      <c r="F84" s="39">
        <f>F83/C83*100</f>
        <v>0.72962015431377136</v>
      </c>
      <c r="G84" s="39">
        <f>G83/C83*100</f>
        <v>20.438472866495207</v>
      </c>
      <c r="H84" s="39">
        <f>H83/C83*100</f>
        <v>4.8777679682020105</v>
      </c>
      <c r="I84" s="39">
        <f>I83/C83*100</f>
        <v>0</v>
      </c>
      <c r="J84" s="39">
        <f>J83/C83*100</f>
        <v>12.078978103811082</v>
      </c>
      <c r="K84" s="39">
        <f>K83/C83*100</f>
        <v>29.033570072480707</v>
      </c>
      <c r="L84" s="39">
        <f>L83/C83*100</f>
        <v>0</v>
      </c>
      <c r="M84" s="39">
        <f>M83/C83*100</f>
        <v>5.0665779752162727</v>
      </c>
      <c r="N84" s="39">
        <f>N83/C83*100</f>
        <v>12.7615409866729</v>
      </c>
      <c r="O84" s="39">
        <f>O83/C83*100</f>
        <v>0.22326351414542903</v>
      </c>
      <c r="P84" s="39">
        <f>P83/C83*100</f>
        <v>11.442105190554127</v>
      </c>
      <c r="Q84" s="19"/>
      <c r="R84" s="26"/>
      <c r="S84" s="19"/>
      <c r="T84" s="19"/>
      <c r="U84" s="8"/>
      <c r="V84" s="8"/>
      <c r="W84" s="17"/>
    </row>
    <row r="85" spans="1:23" x14ac:dyDescent="0.2">
      <c r="A85" s="13"/>
      <c r="B85" s="14"/>
      <c r="C85" s="12">
        <v>25000</v>
      </c>
      <c r="D85" s="8">
        <f>SUM(E85:P85)</f>
        <v>22166.54</v>
      </c>
      <c r="E85" s="9">
        <v>0</v>
      </c>
      <c r="F85" s="10">
        <v>0</v>
      </c>
      <c r="G85" s="10">
        <v>0</v>
      </c>
      <c r="H85" s="10">
        <v>0</v>
      </c>
      <c r="I85" s="11">
        <v>0</v>
      </c>
      <c r="J85" s="11">
        <v>22166.54</v>
      </c>
      <c r="K85" s="11">
        <v>0</v>
      </c>
      <c r="L85" s="11">
        <v>0</v>
      </c>
      <c r="M85" s="11">
        <v>0</v>
      </c>
      <c r="N85" s="9">
        <v>0</v>
      </c>
      <c r="O85" s="9">
        <v>0</v>
      </c>
      <c r="P85" s="9">
        <v>0</v>
      </c>
      <c r="Q85" s="18"/>
      <c r="R85" s="26"/>
      <c r="S85" s="18"/>
      <c r="T85" s="18"/>
      <c r="U85" s="8"/>
      <c r="V85" s="8"/>
      <c r="W85" s="20"/>
    </row>
    <row r="86" spans="1:23" x14ac:dyDescent="0.2">
      <c r="A86" s="35">
        <v>1122</v>
      </c>
      <c r="B86" s="36" t="s">
        <v>12</v>
      </c>
      <c r="C86" s="37"/>
      <c r="D86" s="38">
        <f>D85/C85*100</f>
        <v>88.666160000000005</v>
      </c>
      <c r="E86" s="39">
        <f>E85/C85*100</f>
        <v>0</v>
      </c>
      <c r="F86" s="39">
        <f>F85/C85*100</f>
        <v>0</v>
      </c>
      <c r="G86" s="39">
        <f>G85/C85*100</f>
        <v>0</v>
      </c>
      <c r="H86" s="39">
        <f>H85/C85*100</f>
        <v>0</v>
      </c>
      <c r="I86" s="39">
        <f>I85/C85*100</f>
        <v>0</v>
      </c>
      <c r="J86" s="39">
        <f>J85/C85*100</f>
        <v>88.666160000000005</v>
      </c>
      <c r="K86" s="39">
        <f>K85/C85*100</f>
        <v>0</v>
      </c>
      <c r="L86" s="39">
        <f>L85/C85*100</f>
        <v>0</v>
      </c>
      <c r="M86" s="39">
        <f>M85/C85*100</f>
        <v>0</v>
      </c>
      <c r="N86" s="39">
        <f>N85/C85*100</f>
        <v>0</v>
      </c>
      <c r="O86" s="39">
        <f>O85/C85*100</f>
        <v>0</v>
      </c>
      <c r="P86" s="39">
        <f>P85/C85*100</f>
        <v>0</v>
      </c>
      <c r="Q86" s="19"/>
      <c r="R86" s="26"/>
      <c r="S86" s="19"/>
      <c r="T86" s="19"/>
      <c r="U86" s="8"/>
      <c r="V86" s="8"/>
      <c r="W86" s="17"/>
    </row>
    <row r="87" spans="1:23" x14ac:dyDescent="0.2">
      <c r="A87" s="13"/>
      <c r="B87" s="14"/>
      <c r="C87" s="12">
        <v>201350</v>
      </c>
      <c r="D87" s="8">
        <f>SUM(E87:P87)</f>
        <v>207483.96148100001</v>
      </c>
      <c r="E87" s="9">
        <v>17171.50462</v>
      </c>
      <c r="F87" s="10">
        <v>31756.322591</v>
      </c>
      <c r="G87" s="10">
        <v>4336.8188700000001</v>
      </c>
      <c r="H87" s="10">
        <v>12372.621859999999</v>
      </c>
      <c r="I87" s="11">
        <v>21538.494760000001</v>
      </c>
      <c r="J87" s="11">
        <v>13432.59348</v>
      </c>
      <c r="K87" s="11">
        <v>14510.659799999999</v>
      </c>
      <c r="L87" s="11">
        <v>21671.852599999998</v>
      </c>
      <c r="M87" s="11">
        <v>13994.145200000001</v>
      </c>
      <c r="N87" s="9">
        <v>15052.9856</v>
      </c>
      <c r="O87" s="9">
        <v>23452.6486</v>
      </c>
      <c r="P87" s="9">
        <v>18193.3135</v>
      </c>
      <c r="Q87" s="18"/>
      <c r="R87" s="26"/>
      <c r="S87" s="18"/>
      <c r="T87" s="19"/>
      <c r="U87" s="8"/>
      <c r="V87" s="8"/>
      <c r="W87" s="20"/>
    </row>
    <row r="88" spans="1:23" x14ac:dyDescent="0.2">
      <c r="A88" s="35">
        <v>1211</v>
      </c>
      <c r="B88" s="36" t="s">
        <v>29</v>
      </c>
      <c r="C88" s="37"/>
      <c r="D88" s="38">
        <f>D87/C87*100</f>
        <v>103.04641742289546</v>
      </c>
      <c r="E88" s="39">
        <f>E87/C87*100</f>
        <v>8.5281870474298493</v>
      </c>
      <c r="F88" s="39">
        <f>F87/C87*100</f>
        <v>15.771702304941643</v>
      </c>
      <c r="G88" s="39">
        <f>G87/C87*100</f>
        <v>2.153870807052396</v>
      </c>
      <c r="H88" s="39">
        <f>H87/C87*100</f>
        <v>6.1448333051899677</v>
      </c>
      <c r="I88" s="39">
        <f>I87/C87*100</f>
        <v>10.697042344176808</v>
      </c>
      <c r="J88" s="39">
        <f>J87/C87*100</f>
        <v>6.671265696548299</v>
      </c>
      <c r="K88" s="39">
        <f>K87/C87*100</f>
        <v>7.2066847777501861</v>
      </c>
      <c r="L88" s="39">
        <f>L87/C87*100</f>
        <v>10.763274199155697</v>
      </c>
      <c r="M88" s="39">
        <f>M87/C87*100</f>
        <v>6.950159026570649</v>
      </c>
      <c r="N88" s="39">
        <f>N87/C87*100</f>
        <v>7.4760296001986593</v>
      </c>
      <c r="O88" s="39">
        <f>O87/C87*100</f>
        <v>11.647702309411473</v>
      </c>
      <c r="P88" s="39">
        <f>P87/C87*100</f>
        <v>9.0356660044698298</v>
      </c>
      <c r="Q88" s="19"/>
      <c r="R88" s="26"/>
      <c r="S88" s="19"/>
      <c r="T88" s="19"/>
      <c r="U88" s="8"/>
      <c r="V88" s="8"/>
      <c r="W88" s="17"/>
    </row>
    <row r="89" spans="1:23" x14ac:dyDescent="0.2">
      <c r="A89" s="13"/>
      <c r="B89" s="14"/>
      <c r="C89" s="12">
        <v>23000</v>
      </c>
      <c r="D89" s="8">
        <f>SUM(E89:P89)</f>
        <v>27023.345660000003</v>
      </c>
      <c r="E89" s="9">
        <v>72.223789999999994</v>
      </c>
      <c r="F89" s="10">
        <v>246.02852999999999</v>
      </c>
      <c r="G89" s="10">
        <v>19.430540000000001</v>
      </c>
      <c r="H89" s="10">
        <v>77.209599999999995</v>
      </c>
      <c r="I89" s="11">
        <v>20.870699999999999</v>
      </c>
      <c r="J89" s="11">
        <v>18485.89517</v>
      </c>
      <c r="K89" s="11">
        <v>1056.3112799999999</v>
      </c>
      <c r="L89" s="11">
        <v>159.83274</v>
      </c>
      <c r="M89" s="11">
        <v>1285.00055</v>
      </c>
      <c r="N89" s="9">
        <v>20.377400000000002</v>
      </c>
      <c r="O89" s="9">
        <v>0</v>
      </c>
      <c r="P89" s="9">
        <v>5580.16536</v>
      </c>
      <c r="Q89" s="18"/>
      <c r="R89" s="26"/>
      <c r="S89" s="18"/>
      <c r="T89" s="19"/>
      <c r="U89" s="8"/>
      <c r="V89" s="8"/>
      <c r="W89" s="20"/>
    </row>
    <row r="90" spans="1:23" x14ac:dyDescent="0.2">
      <c r="A90" s="35">
        <v>1511</v>
      </c>
      <c r="B90" s="36" t="s">
        <v>13</v>
      </c>
      <c r="C90" s="40"/>
      <c r="D90" s="38">
        <f>D89/C89*100</f>
        <v>117.49280721739133</v>
      </c>
      <c r="E90" s="39">
        <f>E89/C89*100</f>
        <v>0.31401647826086954</v>
      </c>
      <c r="F90" s="39">
        <f>F89/C89*100</f>
        <v>1.0696892608695652</v>
      </c>
      <c r="G90" s="39">
        <f>G89/C89*100</f>
        <v>8.4480608695652173E-2</v>
      </c>
      <c r="H90" s="39">
        <f>H89/C89*100</f>
        <v>0.33569391304347823</v>
      </c>
      <c r="I90" s="39">
        <f>I89/C89*100</f>
        <v>9.074217391304347E-2</v>
      </c>
      <c r="J90" s="39">
        <f>J89/C89*100</f>
        <v>80.373457260869557</v>
      </c>
      <c r="K90" s="39">
        <f>K89/C89*100</f>
        <v>4.5926577391304342</v>
      </c>
      <c r="L90" s="39">
        <f>L89/C89*100</f>
        <v>0.69492495652173913</v>
      </c>
      <c r="M90" s="39">
        <f>M89/C89*100</f>
        <v>5.5869589130434782</v>
      </c>
      <c r="N90" s="39">
        <f>N89/C89*100</f>
        <v>8.8597391304347836E-2</v>
      </c>
      <c r="O90" s="39">
        <f>O89/C89*100</f>
        <v>0</v>
      </c>
      <c r="P90" s="39">
        <f>P89/C89*100</f>
        <v>24.261588521739132</v>
      </c>
      <c r="Q90" s="11"/>
      <c r="R90" s="9"/>
    </row>
    <row r="91" spans="1:23" x14ac:dyDescent="0.2">
      <c r="C91" s="9"/>
      <c r="D91" s="9"/>
      <c r="E91" s="9"/>
      <c r="F91" s="9"/>
      <c r="G91" s="9"/>
      <c r="H91" s="9"/>
    </row>
    <row r="92" spans="1:23" s="15" customFormat="1" x14ac:dyDescent="0.2">
      <c r="C92" s="16">
        <f>SUM(C77,C79,C81,C83,C85,C87,C89)</f>
        <v>442160</v>
      </c>
      <c r="D92" s="16">
        <f t="shared" ref="D92:P92" si="3">SUM(D77,D79,D81,D83,D85,D87,D89)</f>
        <v>472747.04084100004</v>
      </c>
      <c r="E92" s="16">
        <f t="shared" si="3"/>
        <v>49476.071899999995</v>
      </c>
      <c r="F92" s="16">
        <f t="shared" si="3"/>
        <v>42652.910611000007</v>
      </c>
      <c r="G92" s="16">
        <f t="shared" si="3"/>
        <v>29792.848180000001</v>
      </c>
      <c r="H92" s="16">
        <f t="shared" si="3"/>
        <v>23683.639589999995</v>
      </c>
      <c r="I92" s="16">
        <f t="shared" si="3"/>
        <v>29570.767380000001</v>
      </c>
      <c r="J92" s="16">
        <f t="shared" si="3"/>
        <v>73738.675889999999</v>
      </c>
      <c r="K92" s="16">
        <f t="shared" si="3"/>
        <v>50445.198880000004</v>
      </c>
      <c r="L92" s="16">
        <f t="shared" si="3"/>
        <v>32004.372480000002</v>
      </c>
      <c r="M92" s="16">
        <f t="shared" si="3"/>
        <v>25883.741120000002</v>
      </c>
      <c r="N92" s="16">
        <f t="shared" si="3"/>
        <v>35234.825339999996</v>
      </c>
      <c r="O92" s="16">
        <f t="shared" si="3"/>
        <v>33576.563190000001</v>
      </c>
      <c r="P92" s="16">
        <f t="shared" si="3"/>
        <v>46687.42628</v>
      </c>
      <c r="R92" s="24"/>
      <c r="S92" s="24"/>
      <c r="T92" s="24"/>
      <c r="U92" s="24"/>
      <c r="V92" s="24"/>
    </row>
    <row r="93" spans="1:23" s="2" customFormat="1" x14ac:dyDescent="0.2">
      <c r="A93" s="29"/>
      <c r="B93" s="29" t="s">
        <v>14</v>
      </c>
      <c r="C93" s="30"/>
      <c r="D93" s="31">
        <f>D92/C92*100</f>
        <v>106.91764086326219</v>
      </c>
      <c r="E93" s="31">
        <f>E92/C92*100</f>
        <v>11.189630880224351</v>
      </c>
      <c r="F93" s="31">
        <f>F92/C92*100</f>
        <v>9.6464878349466261</v>
      </c>
      <c r="G93" s="31">
        <f>G92/C92*100</f>
        <v>6.7380242853265786</v>
      </c>
      <c r="H93" s="31">
        <f>H92/C92*100</f>
        <v>5.3563505495748132</v>
      </c>
      <c r="I93" s="31">
        <f>I92/C92*100</f>
        <v>6.6877979419214766</v>
      </c>
      <c r="J93" s="31">
        <f>J92/C92*100</f>
        <v>16.676921451510765</v>
      </c>
      <c r="K93" s="31">
        <f>K92/C92*100</f>
        <v>11.408811036728787</v>
      </c>
      <c r="L93" s="31">
        <f>L92/C92*100</f>
        <v>7.2381880948073105</v>
      </c>
      <c r="M93" s="31">
        <f>M92/C92*100</f>
        <v>5.8539309571195952</v>
      </c>
      <c r="N93" s="31">
        <f>N92/C92*100</f>
        <v>7.9687953093902655</v>
      </c>
      <c r="O93" s="31">
        <f>O92/C92*100</f>
        <v>7.5937586371449246</v>
      </c>
      <c r="P93" s="31">
        <f>P92/C92*100</f>
        <v>10.558943884566672</v>
      </c>
      <c r="R93" s="25"/>
      <c r="S93" s="25"/>
      <c r="T93" s="25"/>
      <c r="U93" s="25"/>
      <c r="V93" s="25"/>
    </row>
    <row r="94" spans="1:23" x14ac:dyDescent="0.2">
      <c r="A94" s="51" t="s">
        <v>30</v>
      </c>
      <c r="B94" s="51"/>
      <c r="C94" s="32"/>
      <c r="D94" s="33">
        <f>SUM(E94:P94)</f>
        <v>99.999999999999986</v>
      </c>
      <c r="E94" s="34">
        <f>E92/D92*100</f>
        <v>10.465654488705807</v>
      </c>
      <c r="F94" s="34">
        <f>F92/D92*100</f>
        <v>9.0223538015429998</v>
      </c>
      <c r="G94" s="34">
        <f>G92/D92*100</f>
        <v>6.3020697341647223</v>
      </c>
      <c r="H94" s="34">
        <f>H92/D92*100</f>
        <v>5.0097911872420502</v>
      </c>
      <c r="I94" s="34">
        <f>I92/D92*100</f>
        <v>6.2550930678264356</v>
      </c>
      <c r="J94" s="34">
        <f>J92/D92*100</f>
        <v>15.597913793140098</v>
      </c>
      <c r="K94" s="34">
        <f>K92/D92*100</f>
        <v>10.670653546611272</v>
      </c>
      <c r="L94" s="34">
        <f>L92/D92*100</f>
        <v>6.7698726200518085</v>
      </c>
      <c r="M94" s="34">
        <f>M92/D92*100</f>
        <v>5.4751778189777252</v>
      </c>
      <c r="N94" s="34">
        <f>N92/D92*100</f>
        <v>7.4532090729364491</v>
      </c>
      <c r="O94" s="34">
        <f>O92/D92*100</f>
        <v>7.1024375171695411</v>
      </c>
      <c r="P94" s="34">
        <f>P92/D92*100</f>
        <v>9.8757733516310839</v>
      </c>
    </row>
    <row r="95" spans="1:23" s="15" customFormat="1" x14ac:dyDescent="0.2">
      <c r="A95" s="46"/>
      <c r="B95" s="46"/>
      <c r="C95" s="47"/>
      <c r="D95" s="4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R95" s="24"/>
      <c r="S95" s="24"/>
      <c r="T95" s="24"/>
      <c r="U95" s="24"/>
      <c r="V95" s="24"/>
    </row>
    <row r="97" spans="1:23" s="1" customFormat="1" x14ac:dyDescent="0.2">
      <c r="A97" s="50" t="s">
        <v>40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R97" s="21"/>
      <c r="S97" s="21"/>
      <c r="T97" s="21"/>
      <c r="U97" s="21"/>
      <c r="V97" s="21"/>
    </row>
    <row r="98" spans="1:23" x14ac:dyDescent="0.2">
      <c r="A98" s="2"/>
    </row>
    <row r="99" spans="1:23" s="4" customFormat="1" x14ac:dyDescent="0.2">
      <c r="A99" s="27"/>
      <c r="B99" s="27"/>
      <c r="C99" s="28" t="s">
        <v>2</v>
      </c>
      <c r="D99" s="27" t="s">
        <v>4</v>
      </c>
      <c r="E99" s="27" t="s">
        <v>16</v>
      </c>
      <c r="F99" s="27" t="s">
        <v>17</v>
      </c>
      <c r="G99" s="27" t="s">
        <v>18</v>
      </c>
      <c r="H99" s="27" t="s">
        <v>19</v>
      </c>
      <c r="I99" s="27" t="s">
        <v>20</v>
      </c>
      <c r="J99" s="27" t="s">
        <v>21</v>
      </c>
      <c r="K99" s="27" t="s">
        <v>22</v>
      </c>
      <c r="L99" s="27" t="s">
        <v>23</v>
      </c>
      <c r="M99" s="27" t="s">
        <v>24</v>
      </c>
      <c r="N99" s="27" t="s">
        <v>25</v>
      </c>
      <c r="O99" s="27" t="s">
        <v>26</v>
      </c>
      <c r="P99" s="27" t="s">
        <v>27</v>
      </c>
      <c r="R99" s="22"/>
      <c r="S99" s="22"/>
      <c r="T99" s="22"/>
      <c r="U99" s="22"/>
      <c r="V99" s="22"/>
    </row>
    <row r="100" spans="1:23" s="4" customFormat="1" x14ac:dyDescent="0.2">
      <c r="A100" s="27" t="s">
        <v>0</v>
      </c>
      <c r="B100" s="27" t="s">
        <v>1</v>
      </c>
      <c r="C100" s="28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  <c r="I100" s="27" t="s">
        <v>15</v>
      </c>
      <c r="J100" s="27" t="s">
        <v>15</v>
      </c>
      <c r="K100" s="27" t="s">
        <v>15</v>
      </c>
      <c r="L100" s="27" t="s">
        <v>15</v>
      </c>
      <c r="M100" s="27" t="s">
        <v>15</v>
      </c>
      <c r="N100" s="27" t="s">
        <v>15</v>
      </c>
      <c r="O100" s="27" t="s">
        <v>15</v>
      </c>
      <c r="P100" s="27" t="s">
        <v>15</v>
      </c>
      <c r="R100" s="22"/>
      <c r="S100" s="22"/>
      <c r="T100" s="22"/>
      <c r="U100" s="22"/>
      <c r="V100" s="22"/>
    </row>
    <row r="101" spans="1:23" s="7" customFormat="1" x14ac:dyDescent="0.2">
      <c r="C101" s="8">
        <v>100500</v>
      </c>
      <c r="D101" s="8">
        <f>SUM(E101:P101)</f>
        <v>103891.70032</v>
      </c>
      <c r="E101" s="9">
        <v>10688.946610000001</v>
      </c>
      <c r="F101" s="10">
        <v>9282.5104699999993</v>
      </c>
      <c r="G101" s="10">
        <v>7620.0303899999999</v>
      </c>
      <c r="H101" s="9">
        <v>6951.1117100000001</v>
      </c>
      <c r="I101" s="9">
        <v>7972.9118099999996</v>
      </c>
      <c r="J101" s="9">
        <v>5679.7013500000003</v>
      </c>
      <c r="K101" s="9">
        <v>9951.1245999999992</v>
      </c>
      <c r="L101" s="9">
        <v>9421.857</v>
      </c>
      <c r="M101" s="9">
        <v>8793.7955199999997</v>
      </c>
      <c r="N101" s="9">
        <v>8983.8970000000008</v>
      </c>
      <c r="O101" s="9">
        <v>8168.5328600000003</v>
      </c>
      <c r="P101" s="9">
        <v>10377.281000000001</v>
      </c>
      <c r="Q101" s="18"/>
      <c r="R101" s="26"/>
      <c r="S101" s="18"/>
      <c r="T101" s="18"/>
      <c r="U101" s="8"/>
      <c r="V101" s="8"/>
      <c r="W101" s="20"/>
    </row>
    <row r="102" spans="1:23" x14ac:dyDescent="0.2">
      <c r="A102" s="35">
        <v>1111</v>
      </c>
      <c r="B102" s="36" t="s">
        <v>9</v>
      </c>
      <c r="C102" s="37"/>
      <c r="D102" s="38">
        <f>D101/C101*100</f>
        <v>103.37482618905473</v>
      </c>
      <c r="E102" s="39">
        <f>E101/C101*100</f>
        <v>10.635767771144279</v>
      </c>
      <c r="F102" s="39">
        <f>F101/C101*100</f>
        <v>9.2363288258706469</v>
      </c>
      <c r="G102" s="39">
        <f>G101/C101*100</f>
        <v>7.5821197910447768</v>
      </c>
      <c r="H102" s="39">
        <f>H101/C101*100</f>
        <v>6.9165290646766175</v>
      </c>
      <c r="I102" s="39">
        <f>I101/C101*100</f>
        <v>7.9332455820895511</v>
      </c>
      <c r="J102" s="39">
        <f>J101/C101*100</f>
        <v>5.6514441293532345</v>
      </c>
      <c r="K102" s="39">
        <f>K101/C101*100</f>
        <v>9.9016165174129345</v>
      </c>
      <c r="L102" s="39">
        <f>L101/C101*100</f>
        <v>9.3749820895522387</v>
      </c>
      <c r="M102" s="39">
        <f>M101/C101*100</f>
        <v>8.7500452935323381</v>
      </c>
      <c r="N102" s="39">
        <f>N101/C101*100</f>
        <v>8.9392009950248763</v>
      </c>
      <c r="O102" s="39">
        <f>O101/C101*100</f>
        <v>8.1278933930348263</v>
      </c>
      <c r="P102" s="39">
        <f>P101/C101*100</f>
        <v>10.325652736318409</v>
      </c>
      <c r="Q102" s="19"/>
      <c r="R102" s="26"/>
      <c r="S102" s="19"/>
      <c r="T102" s="19"/>
      <c r="U102" s="8"/>
      <c r="V102" s="8"/>
      <c r="W102" s="17"/>
    </row>
    <row r="103" spans="1:23" x14ac:dyDescent="0.2">
      <c r="A103" s="7"/>
      <c r="C103" s="8">
        <v>4800</v>
      </c>
      <c r="D103" s="8">
        <f>SUM(E103:P103)</f>
        <v>6653.6123900000002</v>
      </c>
      <c r="E103" s="9">
        <v>887.70917999999995</v>
      </c>
      <c r="F103" s="9">
        <v>108.21073</v>
      </c>
      <c r="G103" s="9">
        <v>1319.11176</v>
      </c>
      <c r="H103" s="9">
        <v>0</v>
      </c>
      <c r="I103" s="11">
        <v>3.0819999999999999</v>
      </c>
      <c r="J103" s="11">
        <v>0</v>
      </c>
      <c r="K103" s="11">
        <v>413.94857999999999</v>
      </c>
      <c r="L103" s="11">
        <v>1614.7650000000001</v>
      </c>
      <c r="M103" s="11">
        <v>973.36514</v>
      </c>
      <c r="N103" s="9">
        <v>848.63199999999995</v>
      </c>
      <c r="O103" s="9">
        <v>0</v>
      </c>
      <c r="P103" s="9">
        <v>484.78800000000001</v>
      </c>
      <c r="Q103" s="18"/>
      <c r="R103" s="26"/>
      <c r="S103" s="19"/>
      <c r="T103" s="19"/>
      <c r="U103" s="8"/>
      <c r="V103" s="8"/>
      <c r="W103" s="20"/>
    </row>
    <row r="104" spans="1:23" x14ac:dyDescent="0.2">
      <c r="A104" s="35">
        <v>1112</v>
      </c>
      <c r="B104" s="36" t="s">
        <v>10</v>
      </c>
      <c r="C104" s="37"/>
      <c r="D104" s="38">
        <f>D103/C103*100</f>
        <v>138.61692479166666</v>
      </c>
      <c r="E104" s="39">
        <f>E103/C103*100</f>
        <v>18.493941249999999</v>
      </c>
      <c r="F104" s="39">
        <f>F103/C103*100</f>
        <v>2.2543902083333336</v>
      </c>
      <c r="G104" s="39">
        <f>G103/C103*100</f>
        <v>27.481494999999999</v>
      </c>
      <c r="H104" s="39">
        <f>H103/C103*100</f>
        <v>0</v>
      </c>
      <c r="I104" s="39">
        <f>I103/C103*100</f>
        <v>6.4208333333333326E-2</v>
      </c>
      <c r="J104" s="39">
        <f>J103/C103*100</f>
        <v>0</v>
      </c>
      <c r="K104" s="39">
        <f>K103/C103*100</f>
        <v>8.6239287499999993</v>
      </c>
      <c r="L104" s="39">
        <f>L103/C103*100</f>
        <v>33.6409375</v>
      </c>
      <c r="M104" s="39">
        <f>M103/C103*100</f>
        <v>20.278440416666665</v>
      </c>
      <c r="N104" s="39">
        <f>N103/C103*100</f>
        <v>17.679833333333335</v>
      </c>
      <c r="O104" s="39">
        <f>O103/C103*100</f>
        <v>0</v>
      </c>
      <c r="P104" s="39">
        <f>P103/C103*100</f>
        <v>10.09975</v>
      </c>
      <c r="Q104" s="19"/>
      <c r="R104" s="26"/>
      <c r="S104" s="19"/>
      <c r="T104" s="18"/>
      <c r="U104" s="8"/>
      <c r="V104" s="8"/>
      <c r="W104" s="17"/>
    </row>
    <row r="105" spans="1:23" x14ac:dyDescent="0.2">
      <c r="A105" s="7"/>
      <c r="C105" s="12">
        <v>9950</v>
      </c>
      <c r="D105" s="8">
        <f>SUM(E105:P105)</f>
        <v>11229.74028</v>
      </c>
      <c r="E105" s="9">
        <v>815.24539000000004</v>
      </c>
      <c r="F105" s="9">
        <v>1627.1437100000001</v>
      </c>
      <c r="G105" s="9">
        <v>605.66310999999996</v>
      </c>
      <c r="H105" s="9">
        <v>725.79115000000002</v>
      </c>
      <c r="I105" s="11">
        <v>793.48068999999998</v>
      </c>
      <c r="J105" s="11">
        <v>838.90954999999997</v>
      </c>
      <c r="K105" s="11">
        <v>1067.2194400000001</v>
      </c>
      <c r="L105" s="11">
        <v>1082.4580000000001</v>
      </c>
      <c r="M105" s="11">
        <v>1122.5124800000001</v>
      </c>
      <c r="N105" s="9">
        <v>957.57399999999996</v>
      </c>
      <c r="O105" s="9">
        <v>784.01175999999998</v>
      </c>
      <c r="P105" s="9">
        <v>809.73099999999999</v>
      </c>
      <c r="Q105" s="18"/>
      <c r="R105" s="26"/>
      <c r="S105" s="19"/>
      <c r="T105" s="19"/>
      <c r="U105" s="8"/>
      <c r="V105" s="8"/>
      <c r="W105" s="20"/>
    </row>
    <row r="106" spans="1:23" x14ac:dyDescent="0.2">
      <c r="A106" s="35">
        <v>1113</v>
      </c>
      <c r="B106" s="36" t="s">
        <v>28</v>
      </c>
      <c r="C106" s="37"/>
      <c r="D106" s="38">
        <f>D105/C105*100</f>
        <v>112.86171135678391</v>
      </c>
      <c r="E106" s="39">
        <f>E105/C105*100</f>
        <v>8.1934210050251259</v>
      </c>
      <c r="F106" s="39">
        <f>F105/C105*100</f>
        <v>16.353203115577891</v>
      </c>
      <c r="G106" s="39">
        <f>G105/C105*100</f>
        <v>6.0870664321608032</v>
      </c>
      <c r="H106" s="39">
        <f>H105/C105*100</f>
        <v>7.2943834170854274</v>
      </c>
      <c r="I106" s="39">
        <f>I105/C105*100</f>
        <v>7.9746803015075374</v>
      </c>
      <c r="J106" s="39">
        <f>J105/C105*100</f>
        <v>8.4312517587939695</v>
      </c>
      <c r="K106" s="39">
        <f>K105/C105*100</f>
        <v>10.725823517587941</v>
      </c>
      <c r="L106" s="39">
        <f>L105/C105*100</f>
        <v>10.87897487437186</v>
      </c>
      <c r="M106" s="39">
        <f>M105/C105*100</f>
        <v>11.281532462311558</v>
      </c>
      <c r="N106" s="39">
        <f>N105/C105*100</f>
        <v>9.6238592964824115</v>
      </c>
      <c r="O106" s="39">
        <f>O105/C105*100</f>
        <v>7.8795151758793969</v>
      </c>
      <c r="P106" s="39">
        <f>P105/C105*100</f>
        <v>8.1379999999999999</v>
      </c>
      <c r="Q106" s="19"/>
      <c r="R106" s="26"/>
      <c r="S106" s="19"/>
      <c r="T106" s="19"/>
      <c r="U106" s="8"/>
      <c r="V106" s="8"/>
      <c r="W106" s="17"/>
    </row>
    <row r="107" spans="1:23" x14ac:dyDescent="0.2">
      <c r="A107" s="13"/>
      <c r="B107" s="14"/>
      <c r="C107" s="12">
        <v>91100</v>
      </c>
      <c r="D107" s="8">
        <f>SUM(E107:P107)</f>
        <v>107417.13343999999</v>
      </c>
      <c r="E107" s="9">
        <v>9502.1670099999992</v>
      </c>
      <c r="F107" s="10">
        <v>755.23676999999998</v>
      </c>
      <c r="G107" s="10">
        <v>9994.8042600000008</v>
      </c>
      <c r="H107" s="10">
        <v>12075.866</v>
      </c>
      <c r="I107" s="11">
        <v>28.886430000000001</v>
      </c>
      <c r="J107" s="11">
        <v>10752.14798</v>
      </c>
      <c r="K107" s="11">
        <v>28388.323509999998</v>
      </c>
      <c r="L107" s="11">
        <v>0</v>
      </c>
      <c r="M107" s="11">
        <v>13626.89119</v>
      </c>
      <c r="N107" s="9">
        <v>3625.9490000000001</v>
      </c>
      <c r="O107" s="9">
        <v>818.93029000000001</v>
      </c>
      <c r="P107" s="9">
        <v>17847.931</v>
      </c>
      <c r="Q107" s="18"/>
      <c r="R107" s="26"/>
      <c r="S107" s="19"/>
      <c r="T107" s="19"/>
      <c r="U107" s="8"/>
      <c r="V107" s="8"/>
      <c r="W107" s="20"/>
    </row>
    <row r="108" spans="1:23" x14ac:dyDescent="0.2">
      <c r="A108" s="35">
        <v>1121</v>
      </c>
      <c r="B108" s="36" t="s">
        <v>11</v>
      </c>
      <c r="C108" s="37"/>
      <c r="D108" s="38">
        <f>D107/C107*100</f>
        <v>117.91123319429198</v>
      </c>
      <c r="E108" s="39">
        <f>E107/C107*100</f>
        <v>10.430479703622392</v>
      </c>
      <c r="F108" s="39">
        <f>F107/C107*100</f>
        <v>0.82901950603732155</v>
      </c>
      <c r="G108" s="39">
        <f>G107/C107*100</f>
        <v>10.971245071350165</v>
      </c>
      <c r="H108" s="39">
        <f>H107/C107*100</f>
        <v>13.255615806805707</v>
      </c>
      <c r="I108" s="39">
        <f>I107/C107*100</f>
        <v>3.1708485181119649E-2</v>
      </c>
      <c r="J108" s="39">
        <f>J107/C107*100</f>
        <v>11.802577365532382</v>
      </c>
      <c r="K108" s="39">
        <f>K107/C107*100</f>
        <v>31.16171625686059</v>
      </c>
      <c r="L108" s="39">
        <f>L107/C107*100</f>
        <v>0</v>
      </c>
      <c r="M108" s="39">
        <f>M107/C107*100</f>
        <v>14.958168155872666</v>
      </c>
      <c r="N108" s="39">
        <f>N107/C107*100</f>
        <v>3.9801855104281012</v>
      </c>
      <c r="O108" s="39">
        <f>O107/C107*100</f>
        <v>0.89893555433589456</v>
      </c>
      <c r="P108" s="39">
        <f>P107/C107*100</f>
        <v>19.591581778265642</v>
      </c>
      <c r="Q108" s="19"/>
      <c r="R108" s="26"/>
      <c r="S108" s="19"/>
      <c r="T108" s="19"/>
      <c r="U108" s="8"/>
      <c r="V108" s="8"/>
      <c r="W108" s="17"/>
    </row>
    <row r="109" spans="1:23" x14ac:dyDescent="0.2">
      <c r="A109" s="13"/>
      <c r="B109" s="14"/>
      <c r="C109" s="12">
        <v>23000</v>
      </c>
      <c r="D109" s="8">
        <f>SUM(E109:P109)</f>
        <v>20155.98</v>
      </c>
      <c r="E109" s="9">
        <v>0</v>
      </c>
      <c r="F109" s="10">
        <v>0</v>
      </c>
      <c r="G109" s="10">
        <v>0</v>
      </c>
      <c r="H109" s="10">
        <v>0</v>
      </c>
      <c r="I109" s="11">
        <v>20155.98</v>
      </c>
      <c r="J109" s="11">
        <v>0</v>
      </c>
      <c r="K109" s="11">
        <v>0</v>
      </c>
      <c r="L109" s="11">
        <v>0</v>
      </c>
      <c r="M109" s="11">
        <v>0</v>
      </c>
      <c r="N109" s="9">
        <v>0</v>
      </c>
      <c r="O109" s="9">
        <v>0</v>
      </c>
      <c r="P109" s="9">
        <v>0</v>
      </c>
      <c r="Q109" s="18"/>
      <c r="R109" s="26"/>
      <c r="S109" s="18"/>
      <c r="T109" s="18"/>
      <c r="U109" s="8"/>
      <c r="V109" s="8"/>
      <c r="W109" s="20"/>
    </row>
    <row r="110" spans="1:23" x14ac:dyDescent="0.2">
      <c r="A110" s="35">
        <v>1122</v>
      </c>
      <c r="B110" s="36" t="s">
        <v>12</v>
      </c>
      <c r="C110" s="37"/>
      <c r="D110" s="38">
        <f>D109/C109*100</f>
        <v>87.634695652173917</v>
      </c>
      <c r="E110" s="39">
        <f>E109/C109*100</f>
        <v>0</v>
      </c>
      <c r="F110" s="39">
        <f>F109/C109*100</f>
        <v>0</v>
      </c>
      <c r="G110" s="39">
        <f>G109/C109*100</f>
        <v>0</v>
      </c>
      <c r="H110" s="39">
        <f>H109/C109*100</f>
        <v>0</v>
      </c>
      <c r="I110" s="39">
        <f>I109/C109*100</f>
        <v>87.634695652173917</v>
      </c>
      <c r="J110" s="39">
        <f>J109/C109*100</f>
        <v>0</v>
      </c>
      <c r="K110" s="39">
        <f>K109/C109*100</f>
        <v>0</v>
      </c>
      <c r="L110" s="39">
        <f>L109/C109*100</f>
        <v>0</v>
      </c>
      <c r="M110" s="39">
        <f>M109/C109*100</f>
        <v>0</v>
      </c>
      <c r="N110" s="39">
        <f>N109/C109*100</f>
        <v>0</v>
      </c>
      <c r="O110" s="39">
        <f>O109/C109*100</f>
        <v>0</v>
      </c>
      <c r="P110" s="39">
        <f>P109/C109*100</f>
        <v>0</v>
      </c>
      <c r="Q110" s="19"/>
      <c r="R110" s="26"/>
      <c r="S110" s="19"/>
      <c r="T110" s="19"/>
      <c r="U110" s="8"/>
      <c r="V110" s="8"/>
      <c r="W110" s="17"/>
    </row>
    <row r="111" spans="1:23" x14ac:dyDescent="0.2">
      <c r="A111" s="13"/>
      <c r="B111" s="14"/>
      <c r="C111" s="12">
        <v>202890</v>
      </c>
      <c r="D111" s="8">
        <f>SUM(E111:P111)</f>
        <v>218549.12600999998</v>
      </c>
      <c r="E111" s="9">
        <v>18443.580590000001</v>
      </c>
      <c r="F111" s="10">
        <v>30815.218789999999</v>
      </c>
      <c r="G111" s="10">
        <v>12466.76051</v>
      </c>
      <c r="H111" s="10">
        <v>12662.90394</v>
      </c>
      <c r="I111" s="11">
        <v>22243.762699999999</v>
      </c>
      <c r="J111" s="11">
        <v>12338.990669999999</v>
      </c>
      <c r="K111" s="11">
        <v>14845.6985</v>
      </c>
      <c r="L111" s="11">
        <v>23524.690999999999</v>
      </c>
      <c r="M111" s="11">
        <v>13590.24631</v>
      </c>
      <c r="N111" s="9">
        <v>14431.266</v>
      </c>
      <c r="O111" s="9">
        <v>26482.535</v>
      </c>
      <c r="P111" s="9">
        <v>16703.472000000002</v>
      </c>
      <c r="Q111" s="18"/>
      <c r="R111" s="26"/>
      <c r="S111" s="19"/>
      <c r="T111" s="19"/>
      <c r="U111" s="8"/>
      <c r="V111" s="8"/>
      <c r="W111" s="20"/>
    </row>
    <row r="112" spans="1:23" x14ac:dyDescent="0.2">
      <c r="A112" s="35">
        <v>1211</v>
      </c>
      <c r="B112" s="36" t="s">
        <v>29</v>
      </c>
      <c r="C112" s="37"/>
      <c r="D112" s="38">
        <f>D111/C111*100</f>
        <v>107.71803736507466</v>
      </c>
      <c r="E112" s="39">
        <f>E111/C111*100</f>
        <v>9.0904335304844999</v>
      </c>
      <c r="F112" s="39">
        <f>F111/C111*100</f>
        <v>15.188140761003499</v>
      </c>
      <c r="G112" s="39">
        <v>0</v>
      </c>
      <c r="H112" s="39">
        <f>H111/C111*100</f>
        <v>6.2412656809108382</v>
      </c>
      <c r="I112" s="39">
        <f>I111/C111*100</f>
        <v>10.963459362215978</v>
      </c>
      <c r="J112" s="39">
        <f>J111/C111*100</f>
        <v>6.0816159840307558</v>
      </c>
      <c r="K112" s="39">
        <f>K111/C111*100</f>
        <v>7.3171169106412348</v>
      </c>
      <c r="L112" s="39">
        <f>L111/C111*100</f>
        <v>11.59480063088373</v>
      </c>
      <c r="M112" s="39">
        <f>M111/C111*100</f>
        <v>6.6983322539307011</v>
      </c>
      <c r="N112" s="39">
        <f>N111/C111*100</f>
        <v>7.112852284489132</v>
      </c>
      <c r="O112" s="39">
        <f>O111/C111*100</f>
        <v>13.052656611957216</v>
      </c>
      <c r="P112" s="39">
        <f>P111/C111*100</f>
        <v>8.2327724382670411</v>
      </c>
      <c r="Q112" s="19"/>
      <c r="R112" s="26"/>
      <c r="S112" s="19"/>
      <c r="T112" s="19"/>
      <c r="U112" s="8"/>
      <c r="V112" s="8"/>
      <c r="W112" s="17"/>
    </row>
    <row r="113" spans="1:23" x14ac:dyDescent="0.2">
      <c r="A113" s="13"/>
      <c r="B113" s="14"/>
      <c r="C113" s="12">
        <v>26000</v>
      </c>
      <c r="D113" s="8">
        <f>SUM(E113:P113)</f>
        <v>27991.256990000005</v>
      </c>
      <c r="E113" s="9">
        <v>740.20906000000002</v>
      </c>
      <c r="F113" s="10">
        <v>86.22681</v>
      </c>
      <c r="G113" s="10">
        <v>23.439309999999999</v>
      </c>
      <c r="H113" s="10">
        <v>28.063410000000001</v>
      </c>
      <c r="I113" s="11">
        <v>6.5167299999999999</v>
      </c>
      <c r="J113" s="11">
        <v>17989.781210000001</v>
      </c>
      <c r="K113" s="11">
        <v>1064.51233</v>
      </c>
      <c r="L113" s="11">
        <v>166.124</v>
      </c>
      <c r="M113" s="11">
        <v>457.98761000000002</v>
      </c>
      <c r="N113" s="9">
        <v>0</v>
      </c>
      <c r="O113" s="9">
        <v>68.482519999999994</v>
      </c>
      <c r="P113" s="9">
        <v>7359.9139999999998</v>
      </c>
      <c r="Q113" s="18"/>
      <c r="R113" s="26"/>
      <c r="S113" s="19"/>
      <c r="T113" s="19"/>
      <c r="U113" s="8"/>
      <c r="V113" s="8"/>
      <c r="W113" s="20"/>
    </row>
    <row r="114" spans="1:23" x14ac:dyDescent="0.2">
      <c r="A114" s="35">
        <v>1511</v>
      </c>
      <c r="B114" s="36" t="s">
        <v>42</v>
      </c>
      <c r="C114" s="40"/>
      <c r="D114" s="38">
        <f>D113/C113*100</f>
        <v>107.65868073076925</v>
      </c>
      <c r="E114" s="39">
        <f>E113/C113*100</f>
        <v>2.8469579230769231</v>
      </c>
      <c r="F114" s="39">
        <f>F113/C113*100</f>
        <v>0.33164157692307694</v>
      </c>
      <c r="G114" s="39">
        <v>0</v>
      </c>
      <c r="H114" s="39">
        <f>H113/C113*100</f>
        <v>0.1079361923076923</v>
      </c>
      <c r="I114" s="39">
        <f>I113/C113*100</f>
        <v>2.5064346153846152E-2</v>
      </c>
      <c r="J114" s="39">
        <f>J113/C113*100</f>
        <v>69.191466192307701</v>
      </c>
      <c r="K114" s="39">
        <f>K113/C113*100</f>
        <v>4.0942781923076925</v>
      </c>
      <c r="L114" s="39">
        <f>L113/C113*100</f>
        <v>0.63893846153846157</v>
      </c>
      <c r="M114" s="39">
        <f>M113/C113*100</f>
        <v>1.7614908076923077</v>
      </c>
      <c r="N114" s="39">
        <f>N113/C113*100</f>
        <v>0</v>
      </c>
      <c r="O114" s="39">
        <f>O113/C113*100</f>
        <v>0.26339430769230765</v>
      </c>
      <c r="P114" s="39">
        <f>P113/C113*100</f>
        <v>28.307361538461539</v>
      </c>
      <c r="Q114" s="11"/>
      <c r="R114" s="9"/>
    </row>
    <row r="115" spans="1:23" x14ac:dyDescent="0.2">
      <c r="C115" s="9"/>
      <c r="D115" s="9"/>
      <c r="E115" s="9"/>
      <c r="F115" s="9"/>
      <c r="G115" s="9"/>
      <c r="H115" s="9"/>
    </row>
    <row r="116" spans="1:23" s="15" customFormat="1" x14ac:dyDescent="0.2">
      <c r="C116" s="16">
        <f>SUM(C101,C103,C105,C107,C109,C111,C113)</f>
        <v>458240</v>
      </c>
      <c r="D116" s="16">
        <f t="shared" ref="D116:P116" si="4">SUM(D101,D103,D105,D107,D109,D111,D113)</f>
        <v>495888.54943000001</v>
      </c>
      <c r="E116" s="16">
        <f t="shared" si="4"/>
        <v>41077.857840000004</v>
      </c>
      <c r="F116" s="16">
        <f t="shared" si="4"/>
        <v>42674.547279999999</v>
      </c>
      <c r="G116" s="16">
        <f t="shared" si="4"/>
        <v>32029.80934</v>
      </c>
      <c r="H116" s="16">
        <f t="shared" si="4"/>
        <v>32443.736209999999</v>
      </c>
      <c r="I116" s="16">
        <f t="shared" si="4"/>
        <v>51204.620360000001</v>
      </c>
      <c r="J116" s="16">
        <f t="shared" si="4"/>
        <v>47599.530760000001</v>
      </c>
      <c r="K116" s="16">
        <f t="shared" si="4"/>
        <v>55730.826959999991</v>
      </c>
      <c r="L116" s="16">
        <f t="shared" si="4"/>
        <v>35809.895000000004</v>
      </c>
      <c r="M116" s="16">
        <f t="shared" si="4"/>
        <v>38564.79825</v>
      </c>
      <c r="N116" s="16">
        <f t="shared" si="4"/>
        <v>28847.317999999999</v>
      </c>
      <c r="O116" s="16">
        <f t="shared" si="4"/>
        <v>36322.492429999998</v>
      </c>
      <c r="P116" s="16">
        <f t="shared" si="4"/>
        <v>53583.116999999998</v>
      </c>
      <c r="R116" s="24"/>
      <c r="S116" s="24"/>
      <c r="T116" s="24"/>
      <c r="U116" s="24"/>
      <c r="V116" s="24"/>
    </row>
    <row r="117" spans="1:23" s="2" customFormat="1" x14ac:dyDescent="0.2">
      <c r="A117" s="29"/>
      <c r="B117" s="29" t="s">
        <v>14</v>
      </c>
      <c r="C117" s="30"/>
      <c r="D117" s="31">
        <f>D116/C116*100</f>
        <v>108.21590202295741</v>
      </c>
      <c r="E117" s="31">
        <f>E116/C116*100</f>
        <v>8.9642671613128506</v>
      </c>
      <c r="F117" s="31">
        <f>F116/C116*100</f>
        <v>9.3127067213687145</v>
      </c>
      <c r="G117" s="31">
        <f>G116/C116*100</f>
        <v>6.9897454041550278</v>
      </c>
      <c r="H117" s="31">
        <f>H116/C116*100</f>
        <v>7.0800751156599162</v>
      </c>
      <c r="I117" s="31">
        <f>I116/C116*100</f>
        <v>11.174192641410615</v>
      </c>
      <c r="J117" s="31">
        <f>J116/C116*100</f>
        <v>10.387467431913407</v>
      </c>
      <c r="K117" s="31">
        <f>K116/C116*100</f>
        <v>12.161929766061451</v>
      </c>
      <c r="L117" s="31">
        <f>L116/C116*100</f>
        <v>7.8146593488128495</v>
      </c>
      <c r="M117" s="31">
        <f>M116/C116*100</f>
        <v>8.4158515734113131</v>
      </c>
      <c r="N117" s="31">
        <f>N116/C116*100</f>
        <v>6.2952422311452514</v>
      </c>
      <c r="O117" s="31">
        <f>O116/C116*100</f>
        <v>7.926521567300977</v>
      </c>
      <c r="P117" s="31">
        <f>P116/C116*100</f>
        <v>11.693243060405027</v>
      </c>
      <c r="R117" s="25"/>
      <c r="S117" s="25"/>
      <c r="T117" s="25"/>
      <c r="U117" s="25"/>
      <c r="V117" s="25"/>
    </row>
    <row r="118" spans="1:23" x14ac:dyDescent="0.2">
      <c r="A118" s="51" t="s">
        <v>30</v>
      </c>
      <c r="B118" s="51"/>
      <c r="C118" s="32"/>
      <c r="D118" s="33">
        <f>SUM(E118:P118)</f>
        <v>100</v>
      </c>
      <c r="E118" s="34">
        <f>E116/D116*100</f>
        <v>8.2836875114815669</v>
      </c>
      <c r="F118" s="34">
        <f>F116/D116*100</f>
        <v>8.6056730547725557</v>
      </c>
      <c r="G118" s="34">
        <f>G116/D116*100</f>
        <v>6.4590741965743561</v>
      </c>
      <c r="H118" s="34">
        <f>H116/D116*100</f>
        <v>6.542545950555323</v>
      </c>
      <c r="I118" s="34">
        <f>I116/D116*100</f>
        <v>10.325832370773078</v>
      </c>
      <c r="J118" s="34">
        <f>J116/D116*100</f>
        <v>9.5988364350645661</v>
      </c>
      <c r="K118" s="34">
        <f>K116/D116*100</f>
        <v>11.238579117033433</v>
      </c>
      <c r="L118" s="34">
        <f>L116/D116*100</f>
        <v>7.221359525474373</v>
      </c>
      <c r="M118" s="34">
        <f>M116/D116*100</f>
        <v>7.7769083989393142</v>
      </c>
      <c r="N118" s="34">
        <f>N116/D116*100</f>
        <v>5.817298671880728</v>
      </c>
      <c r="O118" s="34">
        <f>O116/D116*100</f>
        <v>7.3247290085143026</v>
      </c>
      <c r="P118" s="34">
        <f>P116/D116*100</f>
        <v>10.805475758936399</v>
      </c>
    </row>
  </sheetData>
  <mergeCells count="10">
    <mergeCell ref="A1:P1"/>
    <mergeCell ref="A23:B23"/>
    <mergeCell ref="A49:P49"/>
    <mergeCell ref="A47:B47"/>
    <mergeCell ref="A25:P25"/>
    <mergeCell ref="A97:P97"/>
    <mergeCell ref="A118:B118"/>
    <mergeCell ref="A94:B94"/>
    <mergeCell ref="A73:P73"/>
    <mergeCell ref="A71:B71"/>
  </mergeCells>
  <phoneticPr fontId="0" type="noConversion"/>
  <printOptions horizontalCentered="1"/>
  <pageMargins left="0.98425196850393704" right="0.98425196850393704" top="0.59055118110236227" bottom="0.59055118110236227" header="0.31496062992125984" footer="0.31496062992125984"/>
  <pageSetup paperSize="9" firstPageNumber="43" orientation="landscape" useFirstPageNumber="1" horizontalDpi="300" verticalDpi="300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55" zoomScaleNormal="100" workbookViewId="0">
      <selection sqref="A1:P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8" width="8.6640625" style="3" customWidth="1"/>
    <col min="9" max="16384" width="9.1640625" style="3"/>
  </cols>
  <sheetData>
    <row r="1" spans="1:8" s="1" customFormat="1" x14ac:dyDescent="0.2">
      <c r="A1" s="50" t="s">
        <v>33</v>
      </c>
      <c r="B1" s="50"/>
      <c r="C1" s="50"/>
      <c r="D1" s="50"/>
      <c r="E1" s="50"/>
      <c r="F1" s="50"/>
      <c r="G1" s="50"/>
      <c r="H1" s="50"/>
    </row>
    <row r="2" spans="1:8" x14ac:dyDescent="0.2">
      <c r="A2" s="2"/>
    </row>
    <row r="3" spans="1:8" s="4" customFormat="1" x14ac:dyDescent="0.2">
      <c r="A3" s="27"/>
      <c r="B3" s="27"/>
      <c r="C3" s="27" t="s">
        <v>2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</row>
    <row r="4" spans="1:8" s="4" customFormat="1" x14ac:dyDescent="0.2">
      <c r="A4" s="27" t="s">
        <v>0</v>
      </c>
      <c r="B4" s="27" t="s">
        <v>1</v>
      </c>
      <c r="C4" s="27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</row>
    <row r="5" spans="1:8" s="5" customFormat="1" x14ac:dyDescent="0.2">
      <c r="F5" s="6"/>
      <c r="G5" s="6"/>
    </row>
    <row r="6" spans="1:8" s="7" customFormat="1" x14ac:dyDescent="0.2">
      <c r="C6" s="8">
        <v>95530</v>
      </c>
      <c r="D6" s="8">
        <f>SUM(E6:P6)</f>
        <v>90696</v>
      </c>
      <c r="E6" s="9">
        <v>25217</v>
      </c>
      <c r="F6" s="10">
        <v>18607</v>
      </c>
      <c r="G6" s="10">
        <v>23439</v>
      </c>
      <c r="H6" s="9">
        <v>23433</v>
      </c>
    </row>
    <row r="7" spans="1:8" x14ac:dyDescent="0.2">
      <c r="A7" s="35">
        <v>1111</v>
      </c>
      <c r="B7" s="36" t="s">
        <v>9</v>
      </c>
      <c r="C7" s="37"/>
      <c r="D7" s="38">
        <f>D6/C6*100</f>
        <v>94.939809483931754</v>
      </c>
      <c r="E7" s="39">
        <f>E6/C6*100</f>
        <v>26.396943368575315</v>
      </c>
      <c r="F7" s="39">
        <f>F6/C6*100</f>
        <v>19.477650999685963</v>
      </c>
      <c r="G7" s="39">
        <f>G6/C6*100</f>
        <v>24.53574793258662</v>
      </c>
      <c r="H7" s="39">
        <f>H6/C6*100</f>
        <v>24.529467183083849</v>
      </c>
    </row>
    <row r="8" spans="1:8" x14ac:dyDescent="0.2">
      <c r="A8" s="7"/>
      <c r="C8" s="8">
        <v>16980</v>
      </c>
      <c r="D8" s="8">
        <f>SUM(E8:P8)</f>
        <v>18739</v>
      </c>
      <c r="E8" s="9">
        <v>4017</v>
      </c>
      <c r="F8" s="9">
        <v>259</v>
      </c>
      <c r="G8" s="10">
        <v>9293</v>
      </c>
      <c r="H8" s="9">
        <v>5170</v>
      </c>
    </row>
    <row r="9" spans="1:8" x14ac:dyDescent="0.2">
      <c r="A9" s="35">
        <v>1112</v>
      </c>
      <c r="B9" s="36" t="s">
        <v>10</v>
      </c>
      <c r="C9" s="37"/>
      <c r="D9" s="38">
        <f>D8/C8*100</f>
        <v>110.35924617196702</v>
      </c>
      <c r="E9" s="39">
        <f>E8/C8*100</f>
        <v>23.657243816254418</v>
      </c>
      <c r="F9" s="39">
        <f>F8/C8*100</f>
        <v>1.525323910482921</v>
      </c>
      <c r="G9" s="39">
        <f>G8/C8*100</f>
        <v>54.729093050647826</v>
      </c>
      <c r="H9" s="39">
        <f>H8/C8*100</f>
        <v>30.447585394581861</v>
      </c>
    </row>
    <row r="10" spans="1:8" x14ac:dyDescent="0.2">
      <c r="A10" s="13"/>
      <c r="B10" s="14"/>
      <c r="C10" s="12">
        <v>7400</v>
      </c>
      <c r="D10" s="8">
        <f>SUM(E10:P10)</f>
        <v>7497</v>
      </c>
      <c r="E10" s="10">
        <v>1809</v>
      </c>
      <c r="F10" s="10">
        <v>1671</v>
      </c>
      <c r="G10" s="10">
        <v>2228</v>
      </c>
      <c r="H10" s="10">
        <v>1789</v>
      </c>
    </row>
    <row r="11" spans="1:8" x14ac:dyDescent="0.2">
      <c r="A11" s="35">
        <v>1113</v>
      </c>
      <c r="B11" s="36" t="s">
        <v>28</v>
      </c>
      <c r="C11" s="37"/>
      <c r="D11" s="38">
        <f>D10/C10*100</f>
        <v>101.31081081081081</v>
      </c>
      <c r="E11" s="39">
        <f>E10/C10*100</f>
        <v>24.445945945945947</v>
      </c>
      <c r="F11" s="39">
        <f>F10/C10*100</f>
        <v>22.581081081081081</v>
      </c>
      <c r="G11" s="39">
        <f>G10/C10*100</f>
        <v>30.108108108108105</v>
      </c>
      <c r="H11" s="39">
        <f>H10/C10*100</f>
        <v>24.175675675675677</v>
      </c>
    </row>
    <row r="12" spans="1:8" x14ac:dyDescent="0.2">
      <c r="A12" s="13"/>
      <c r="B12" s="14"/>
      <c r="C12" s="12">
        <v>95920</v>
      </c>
      <c r="D12" s="8">
        <f>SUM(E12:P12)</f>
        <v>91361</v>
      </c>
      <c r="E12" s="10">
        <v>32376</v>
      </c>
      <c r="F12" s="10">
        <v>21614</v>
      </c>
      <c r="G12" s="10">
        <v>30336</v>
      </c>
      <c r="H12" s="10">
        <v>7035</v>
      </c>
    </row>
    <row r="13" spans="1:8" x14ac:dyDescent="0.2">
      <c r="A13" s="35">
        <v>1121</v>
      </c>
      <c r="B13" s="36" t="s">
        <v>11</v>
      </c>
      <c r="C13" s="37"/>
      <c r="D13" s="38">
        <f>D12/C12*100</f>
        <v>95.247080900750632</v>
      </c>
      <c r="E13" s="39">
        <f>E12/C12*100</f>
        <v>33.753127606338616</v>
      </c>
      <c r="F13" s="39">
        <f>F12/C12*100</f>
        <v>22.533361134278564</v>
      </c>
      <c r="G13" s="39">
        <f>G12/C12*100</f>
        <v>31.626355296080067</v>
      </c>
      <c r="H13" s="39">
        <f>H12/C12*100</f>
        <v>7.3342368640533788</v>
      </c>
    </row>
    <row r="14" spans="1:8" x14ac:dyDescent="0.2">
      <c r="A14" s="13"/>
      <c r="B14" s="14"/>
      <c r="C14" s="12">
        <v>25000</v>
      </c>
      <c r="D14" s="8">
        <f>SUM(E14:P14)</f>
        <v>56757</v>
      </c>
      <c r="E14" s="10">
        <v>0</v>
      </c>
      <c r="F14" s="10">
        <v>56757</v>
      </c>
      <c r="G14" s="10">
        <v>0</v>
      </c>
      <c r="H14" s="10">
        <v>0</v>
      </c>
    </row>
    <row r="15" spans="1:8" x14ac:dyDescent="0.2">
      <c r="A15" s="35">
        <v>1122</v>
      </c>
      <c r="B15" s="36" t="s">
        <v>12</v>
      </c>
      <c r="C15" s="37"/>
      <c r="D15" s="38">
        <f>D14/C14*100</f>
        <v>227.02800000000002</v>
      </c>
      <c r="E15" s="39">
        <f>E14/C14*100</f>
        <v>0</v>
      </c>
      <c r="F15" s="39">
        <f>F14/C14*100</f>
        <v>227.02800000000002</v>
      </c>
      <c r="G15" s="39">
        <f>G14/C14*100</f>
        <v>0</v>
      </c>
      <c r="H15" s="39">
        <f>H14/C14*100</f>
        <v>0</v>
      </c>
    </row>
    <row r="16" spans="1:8" x14ac:dyDescent="0.2">
      <c r="A16" s="13"/>
      <c r="B16" s="14"/>
      <c r="C16" s="12">
        <v>189230</v>
      </c>
      <c r="D16" s="8">
        <f>SUM(E16:P16)</f>
        <v>197055</v>
      </c>
      <c r="E16" s="10">
        <v>47473</v>
      </c>
      <c r="F16" s="10">
        <v>46672</v>
      </c>
      <c r="G16" s="10">
        <v>52529</v>
      </c>
      <c r="H16" s="10">
        <v>50381</v>
      </c>
    </row>
    <row r="17" spans="1:8" x14ac:dyDescent="0.2">
      <c r="A17" s="35">
        <v>1211</v>
      </c>
      <c r="B17" s="36" t="s">
        <v>29</v>
      </c>
      <c r="C17" s="37"/>
      <c r="D17" s="38">
        <f>D16/C16*100</f>
        <v>104.13517941129842</v>
      </c>
      <c r="E17" s="39">
        <f>E16/C16*100</f>
        <v>25.08745970512075</v>
      </c>
      <c r="F17" s="39">
        <f>F16/C16*100</f>
        <v>24.664165301484967</v>
      </c>
      <c r="G17" s="39">
        <f>G16/C16*100</f>
        <v>27.759340485123925</v>
      </c>
      <c r="H17" s="39">
        <f>H16/C16*100</f>
        <v>26.624213919568778</v>
      </c>
    </row>
    <row r="18" spans="1:8" x14ac:dyDescent="0.2">
      <c r="A18" s="13"/>
      <c r="B18" s="14"/>
      <c r="C18" s="12">
        <v>21600</v>
      </c>
      <c r="D18" s="8">
        <f>SUM(E18:P18)</f>
        <v>23684</v>
      </c>
      <c r="E18" s="10">
        <v>192</v>
      </c>
      <c r="F18" s="10">
        <v>15613</v>
      </c>
      <c r="G18" s="10">
        <v>1410</v>
      </c>
      <c r="H18" s="10">
        <v>6469</v>
      </c>
    </row>
    <row r="19" spans="1:8" x14ac:dyDescent="0.2">
      <c r="A19" s="35">
        <v>1511</v>
      </c>
      <c r="B19" s="36" t="s">
        <v>13</v>
      </c>
      <c r="C19" s="40"/>
      <c r="D19" s="38">
        <f>D18/C18*100</f>
        <v>109.64814814814814</v>
      </c>
      <c r="E19" s="39">
        <v>0.89</v>
      </c>
      <c r="F19" s="39">
        <v>72.28</v>
      </c>
      <c r="G19" s="39">
        <v>6.53</v>
      </c>
      <c r="H19" s="39">
        <v>29.95</v>
      </c>
    </row>
    <row r="20" spans="1:8" x14ac:dyDescent="0.2">
      <c r="C20" s="9"/>
      <c r="D20" s="17"/>
      <c r="E20" s="9"/>
      <c r="F20" s="9"/>
      <c r="G20" s="9"/>
      <c r="H20" s="9"/>
    </row>
    <row r="21" spans="1:8" s="15" customFormat="1" x14ac:dyDescent="0.2">
      <c r="C21" s="16">
        <f t="shared" ref="C21:H21" si="0">SUM(C6,C8,C10,C12,C14,C16,C18)</f>
        <v>451660</v>
      </c>
      <c r="D21" s="16">
        <f t="shared" si="0"/>
        <v>485789</v>
      </c>
      <c r="E21" s="16">
        <f t="shared" si="0"/>
        <v>111084</v>
      </c>
      <c r="F21" s="16">
        <f t="shared" si="0"/>
        <v>161193</v>
      </c>
      <c r="G21" s="16">
        <f t="shared" si="0"/>
        <v>119235</v>
      </c>
      <c r="H21" s="16">
        <f t="shared" si="0"/>
        <v>94277</v>
      </c>
    </row>
    <row r="22" spans="1:8" s="2" customFormat="1" x14ac:dyDescent="0.2">
      <c r="A22" s="29"/>
      <c r="B22" s="29" t="s">
        <v>14</v>
      </c>
      <c r="C22" s="30"/>
      <c r="D22" s="31">
        <f>D21/C21*100</f>
        <v>107.55634769516892</v>
      </c>
      <c r="E22" s="31">
        <f>E21/C21*100</f>
        <v>24.594606562458488</v>
      </c>
      <c r="F22" s="31">
        <f>F21/C21*100</f>
        <v>35.68901385998317</v>
      </c>
      <c r="G22" s="31">
        <f>G21/C21*100</f>
        <v>26.399282646238319</v>
      </c>
      <c r="H22" s="31">
        <f>H21/C21*100</f>
        <v>20.873444626488951</v>
      </c>
    </row>
    <row r="23" spans="1:8" s="2" customFormat="1" x14ac:dyDescent="0.2">
      <c r="A23" s="52" t="s">
        <v>31</v>
      </c>
      <c r="B23" s="52"/>
      <c r="C23" s="41"/>
      <c r="D23" s="42">
        <f>SUM(E23:H23)</f>
        <v>100</v>
      </c>
      <c r="E23" s="43">
        <f>E22/D22*100</f>
        <v>22.866717854871148</v>
      </c>
      <c r="F23" s="43">
        <f>F22/D22*100</f>
        <v>33.181689992980488</v>
      </c>
      <c r="G23" s="43">
        <f>G22/D22*100</f>
        <v>24.544606814892887</v>
      </c>
      <c r="H23" s="43">
        <f>H22/D22*100</f>
        <v>19.406985337255474</v>
      </c>
    </row>
    <row r="25" spans="1:8" s="1" customFormat="1" x14ac:dyDescent="0.2">
      <c r="A25" s="50" t="s">
        <v>35</v>
      </c>
      <c r="B25" s="50"/>
      <c r="C25" s="50"/>
      <c r="D25" s="50"/>
      <c r="E25" s="50"/>
      <c r="F25" s="50"/>
      <c r="G25" s="50"/>
      <c r="H25" s="50"/>
    </row>
    <row r="26" spans="1:8" x14ac:dyDescent="0.2">
      <c r="A26" s="2"/>
    </row>
    <row r="27" spans="1:8" s="4" customFormat="1" x14ac:dyDescent="0.2">
      <c r="A27" s="27"/>
      <c r="B27" s="27"/>
      <c r="C27" s="27" t="s">
        <v>2</v>
      </c>
      <c r="D27" s="27" t="s">
        <v>4</v>
      </c>
      <c r="E27" s="27" t="s">
        <v>5</v>
      </c>
      <c r="F27" s="27" t="s">
        <v>6</v>
      </c>
      <c r="G27" s="27" t="s">
        <v>7</v>
      </c>
      <c r="H27" s="27" t="s">
        <v>8</v>
      </c>
    </row>
    <row r="28" spans="1:8" s="4" customFormat="1" x14ac:dyDescent="0.2">
      <c r="A28" s="27" t="s">
        <v>0</v>
      </c>
      <c r="B28" s="27" t="s">
        <v>1</v>
      </c>
      <c r="C28" s="27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</row>
    <row r="29" spans="1:8" s="5" customFormat="1" x14ac:dyDescent="0.2">
      <c r="F29" s="6"/>
      <c r="G29" s="6"/>
    </row>
    <row r="30" spans="1:8" s="7" customFormat="1" x14ac:dyDescent="0.2">
      <c r="C30" s="8">
        <v>95430</v>
      </c>
      <c r="D30" s="8">
        <f>SUM(E30:P30)</f>
        <v>92232.745729999995</v>
      </c>
      <c r="E30" s="9">
        <v>26232.239730000001</v>
      </c>
      <c r="F30" s="10">
        <v>19660.974999999999</v>
      </c>
      <c r="G30" s="10">
        <v>22961.881000000001</v>
      </c>
      <c r="H30" s="9">
        <v>23377.65</v>
      </c>
    </row>
    <row r="31" spans="1:8" x14ac:dyDescent="0.2">
      <c r="A31" s="35">
        <v>1111</v>
      </c>
      <c r="B31" s="36" t="s">
        <v>9</v>
      </c>
      <c r="C31" s="37"/>
      <c r="D31" s="38">
        <f>D30/C30*100</f>
        <v>96.649634003981959</v>
      </c>
      <c r="E31" s="39">
        <f>E30/C30*100</f>
        <v>27.488462464633763</v>
      </c>
      <c r="F31" s="39">
        <f>F30/C30*100</f>
        <v>20.602509692968667</v>
      </c>
      <c r="G31" s="39">
        <f>G30/C30*100</f>
        <v>24.061491145342139</v>
      </c>
      <c r="H31" s="39">
        <f>H30/C30*100</f>
        <v>24.497170701037412</v>
      </c>
    </row>
    <row r="32" spans="1:8" x14ac:dyDescent="0.2">
      <c r="A32" s="7"/>
      <c r="C32" s="8">
        <v>4310</v>
      </c>
      <c r="D32" s="8">
        <f>SUM(E32:P32)</f>
        <v>7103.6832400000003</v>
      </c>
      <c r="E32" s="9">
        <v>3540.1512499999999</v>
      </c>
      <c r="F32" s="9">
        <v>0.51419999999999999</v>
      </c>
      <c r="G32" s="10">
        <v>120.4573</v>
      </c>
      <c r="H32" s="9">
        <v>3442.5604899999998</v>
      </c>
    </row>
    <row r="33" spans="1:8" x14ac:dyDescent="0.2">
      <c r="A33" s="35">
        <v>1112</v>
      </c>
      <c r="B33" s="36" t="s">
        <v>10</v>
      </c>
      <c r="C33" s="37"/>
      <c r="D33" s="38">
        <f>D32/C32*100</f>
        <v>164.81863665893272</v>
      </c>
      <c r="E33" s="39">
        <f>E32/C32*100</f>
        <v>82.138080046403701</v>
      </c>
      <c r="F33" s="39">
        <f>F32/C32*100</f>
        <v>1.1930394431554523E-2</v>
      </c>
      <c r="G33" s="39">
        <f>G32/C32*100</f>
        <v>2.7948329466357307</v>
      </c>
      <c r="H33" s="39">
        <f>H32/C32*100</f>
        <v>79.873793271461707</v>
      </c>
    </row>
    <row r="34" spans="1:8" x14ac:dyDescent="0.2">
      <c r="A34" s="13"/>
      <c r="B34" s="14"/>
      <c r="C34" s="12">
        <v>10590</v>
      </c>
      <c r="D34" s="8">
        <f>SUM(E34:P34)</f>
        <v>10582.80359</v>
      </c>
      <c r="E34" s="10">
        <v>1963.2115899999999</v>
      </c>
      <c r="F34" s="10">
        <v>1802.6079999999999</v>
      </c>
      <c r="G34" s="10">
        <v>4900.7969999999996</v>
      </c>
      <c r="H34" s="10">
        <v>1916.1869999999999</v>
      </c>
    </row>
    <row r="35" spans="1:8" x14ac:dyDescent="0.2">
      <c r="A35" s="35">
        <v>1113</v>
      </c>
      <c r="B35" s="36" t="s">
        <v>28</v>
      </c>
      <c r="C35" s="37"/>
      <c r="D35" s="38">
        <f>D34/C34*100</f>
        <v>99.93204523135033</v>
      </c>
      <c r="E35" s="39">
        <f>E34/C34*100</f>
        <v>18.538353068932956</v>
      </c>
      <c r="F35" s="39">
        <f>F34/C34*100</f>
        <v>17.021794145420209</v>
      </c>
      <c r="G35" s="39">
        <f>G34/C34*100</f>
        <v>46.277592067988664</v>
      </c>
      <c r="H35" s="39">
        <f>H34/C34*100</f>
        <v>18.094305949008501</v>
      </c>
    </row>
    <row r="36" spans="1:8" x14ac:dyDescent="0.2">
      <c r="A36" s="13"/>
      <c r="B36" s="14"/>
      <c r="C36" s="12">
        <v>87180</v>
      </c>
      <c r="D36" s="8">
        <f>SUM(E36:P36)</f>
        <v>84669.557540000009</v>
      </c>
      <c r="E36" s="10">
        <v>30856.088540000001</v>
      </c>
      <c r="F36" s="10">
        <v>11984.973</v>
      </c>
      <c r="G36" s="10">
        <v>36670.129000000001</v>
      </c>
      <c r="H36" s="10">
        <v>5158.3670000000002</v>
      </c>
    </row>
    <row r="37" spans="1:8" x14ac:dyDescent="0.2">
      <c r="A37" s="35">
        <v>1121</v>
      </c>
      <c r="B37" s="36" t="s">
        <v>11</v>
      </c>
      <c r="C37" s="37"/>
      <c r="D37" s="38">
        <f>D36/C36*100</f>
        <v>97.120391764166101</v>
      </c>
      <c r="E37" s="39">
        <f>E36/C36*100</f>
        <v>35.393540422115166</v>
      </c>
      <c r="F37" s="39">
        <f>F36/C36*100</f>
        <v>13.747388162422574</v>
      </c>
      <c r="G37" s="39">
        <f>G36/C36*100</f>
        <v>42.062547602661162</v>
      </c>
      <c r="H37" s="39">
        <f>H36/C36*100</f>
        <v>5.9169155769671944</v>
      </c>
    </row>
    <row r="38" spans="1:8" x14ac:dyDescent="0.2">
      <c r="A38" s="13"/>
      <c r="B38" s="14"/>
      <c r="C38" s="12">
        <v>30000</v>
      </c>
      <c r="D38" s="8">
        <f>SUM(E38:P38)</f>
        <v>22999.63</v>
      </c>
      <c r="E38" s="10">
        <v>0</v>
      </c>
      <c r="F38" s="10">
        <v>22999.63</v>
      </c>
      <c r="G38" s="10">
        <v>0</v>
      </c>
      <c r="H38" s="10">
        <v>0</v>
      </c>
    </row>
    <row r="39" spans="1:8" x14ac:dyDescent="0.2">
      <c r="A39" s="35">
        <v>1122</v>
      </c>
      <c r="B39" s="36" t="s">
        <v>12</v>
      </c>
      <c r="C39" s="37"/>
      <c r="D39" s="38">
        <f>D38/C38*100</f>
        <v>76.66543333333334</v>
      </c>
      <c r="E39" s="39">
        <f>E38/C38*100</f>
        <v>0</v>
      </c>
      <c r="F39" s="39">
        <f>F38/C38*100</f>
        <v>76.66543333333334</v>
      </c>
      <c r="G39" s="39">
        <f>G38/C38*100</f>
        <v>0</v>
      </c>
      <c r="H39" s="39">
        <f>H38/C38*100</f>
        <v>0</v>
      </c>
    </row>
    <row r="40" spans="1:8" x14ac:dyDescent="0.2">
      <c r="A40" s="13"/>
      <c r="B40" s="14"/>
      <c r="C40" s="12">
        <v>202840</v>
      </c>
      <c r="D40" s="8">
        <f>SUM(E40:P40)</f>
        <v>198063.49469999998</v>
      </c>
      <c r="E40" s="10">
        <v>49689.386789999997</v>
      </c>
      <c r="F40" s="10">
        <v>49212.012999999999</v>
      </c>
      <c r="G40" s="10">
        <v>47676.337910000002</v>
      </c>
      <c r="H40" s="10">
        <v>51485.756999999998</v>
      </c>
    </row>
    <row r="41" spans="1:8" x14ac:dyDescent="0.2">
      <c r="A41" s="35">
        <v>1211</v>
      </c>
      <c r="B41" s="36" t="s">
        <v>29</v>
      </c>
      <c r="C41" s="37"/>
      <c r="D41" s="38">
        <f>D40/C40*100</f>
        <v>97.645185712877137</v>
      </c>
      <c r="E41" s="39">
        <f>E40/C40*100</f>
        <v>24.496838291264048</v>
      </c>
      <c r="F41" s="39">
        <f>F40/C40*100</f>
        <v>24.261493295208044</v>
      </c>
      <c r="G41" s="39">
        <f>G40/C40*100</f>
        <v>23.504406384342339</v>
      </c>
      <c r="H41" s="39">
        <f>H40/C40*100</f>
        <v>25.382447742062709</v>
      </c>
    </row>
    <row r="42" spans="1:8" x14ac:dyDescent="0.2">
      <c r="A42" s="13"/>
      <c r="B42" s="14"/>
      <c r="C42" s="12">
        <v>21600</v>
      </c>
      <c r="D42" s="8">
        <f>SUM(E42:P42)</f>
        <v>24991.363339999996</v>
      </c>
      <c r="E42" s="10">
        <v>527.33133999999995</v>
      </c>
      <c r="F42" s="10">
        <v>16546.064999999999</v>
      </c>
      <c r="G42" s="10">
        <v>1171.742</v>
      </c>
      <c r="H42" s="10">
        <v>6746.2250000000004</v>
      </c>
    </row>
    <row r="43" spans="1:8" x14ac:dyDescent="0.2">
      <c r="A43" s="35">
        <v>1511</v>
      </c>
      <c r="B43" s="36" t="s">
        <v>13</v>
      </c>
      <c r="C43" s="40"/>
      <c r="D43" s="38">
        <f>D42/C42*100</f>
        <v>115.70075620370368</v>
      </c>
      <c r="E43" s="39">
        <f>E42/C42*100</f>
        <v>2.4413487962962961</v>
      </c>
      <c r="F43" s="39">
        <f>F42/C42*100</f>
        <v>76.602152777777775</v>
      </c>
      <c r="G43" s="39">
        <f>G42/C42*100</f>
        <v>5.4247314814814809</v>
      </c>
      <c r="H43" s="39">
        <f>H42/C42*100</f>
        <v>31.23252314814815</v>
      </c>
    </row>
    <row r="44" spans="1:8" x14ac:dyDescent="0.2">
      <c r="C44" s="9"/>
      <c r="D44" s="17"/>
      <c r="E44" s="9"/>
      <c r="F44" s="9"/>
      <c r="G44" s="9"/>
      <c r="H44" s="9"/>
    </row>
    <row r="45" spans="1:8" s="15" customFormat="1" x14ac:dyDescent="0.2">
      <c r="C45" s="16">
        <f t="shared" ref="C45:H45" si="1">SUM(C30,C32,C34,C36,C38,C40,C42)</f>
        <v>451950</v>
      </c>
      <c r="D45" s="16">
        <f t="shared" si="1"/>
        <v>440643.27813999995</v>
      </c>
      <c r="E45" s="16">
        <f t="shared" si="1"/>
        <v>112808.40924000001</v>
      </c>
      <c r="F45" s="16">
        <f t="shared" si="1"/>
        <v>122206.7782</v>
      </c>
      <c r="G45" s="16">
        <f t="shared" si="1"/>
        <v>113501.34421</v>
      </c>
      <c r="H45" s="16">
        <f t="shared" si="1"/>
        <v>92126.746490000005</v>
      </c>
    </row>
    <row r="46" spans="1:8" s="2" customFormat="1" x14ac:dyDescent="0.2">
      <c r="A46" s="29"/>
      <c r="B46" s="29" t="s">
        <v>14</v>
      </c>
      <c r="C46" s="30"/>
      <c r="D46" s="31">
        <f>D45/C45*100</f>
        <v>97.498236119039703</v>
      </c>
      <c r="E46" s="31">
        <f>E45/C45*100</f>
        <v>24.960373767009628</v>
      </c>
      <c r="F46" s="31">
        <f>F45/C45*100</f>
        <v>27.039888970018804</v>
      </c>
      <c r="G46" s="31">
        <f>G45/C45*100</f>
        <v>25.113694924217278</v>
      </c>
      <c r="H46" s="31">
        <f>H45/C45*100</f>
        <v>20.384278457794007</v>
      </c>
    </row>
    <row r="47" spans="1:8" s="2" customFormat="1" x14ac:dyDescent="0.2">
      <c r="A47" s="52" t="s">
        <v>31</v>
      </c>
      <c r="B47" s="52"/>
      <c r="C47" s="41"/>
      <c r="D47" s="42">
        <f>SUM(E47:H47)</f>
        <v>100.00000000000001</v>
      </c>
      <c r="E47" s="43">
        <f>E46/D46*100</f>
        <v>25.600846497914542</v>
      </c>
      <c r="F47" s="43">
        <f>F46/D46*100</f>
        <v>27.733721189586102</v>
      </c>
      <c r="G47" s="43">
        <f>G46/D46*100</f>
        <v>25.758101811764995</v>
      </c>
      <c r="H47" s="43">
        <f>H46/D46*100</f>
        <v>20.907330500734375</v>
      </c>
    </row>
    <row r="49" spans="1:8" s="1" customFormat="1" x14ac:dyDescent="0.2">
      <c r="A49" s="50" t="s">
        <v>37</v>
      </c>
      <c r="B49" s="50"/>
      <c r="C49" s="50"/>
      <c r="D49" s="50"/>
      <c r="E49" s="50"/>
      <c r="F49" s="50"/>
      <c r="G49" s="50"/>
      <c r="H49" s="50"/>
    </row>
    <row r="50" spans="1:8" x14ac:dyDescent="0.2">
      <c r="A50" s="2"/>
    </row>
    <row r="51" spans="1:8" s="4" customFormat="1" x14ac:dyDescent="0.2">
      <c r="A51" s="27"/>
      <c r="B51" s="27"/>
      <c r="C51" s="27" t="s">
        <v>2</v>
      </c>
      <c r="D51" s="27" t="s">
        <v>4</v>
      </c>
      <c r="E51" s="27" t="s">
        <v>5</v>
      </c>
      <c r="F51" s="27" t="s">
        <v>6</v>
      </c>
      <c r="G51" s="27" t="s">
        <v>7</v>
      </c>
      <c r="H51" s="27" t="s">
        <v>8</v>
      </c>
    </row>
    <row r="52" spans="1:8" s="4" customFormat="1" x14ac:dyDescent="0.2">
      <c r="A52" s="27" t="s">
        <v>0</v>
      </c>
      <c r="B52" s="27" t="s">
        <v>1</v>
      </c>
      <c r="C52" s="27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</row>
    <row r="53" spans="1:8" s="5" customFormat="1" x14ac:dyDescent="0.2">
      <c r="F53" s="6"/>
      <c r="G53" s="6"/>
    </row>
    <row r="54" spans="1:8" s="7" customFormat="1" x14ac:dyDescent="0.2">
      <c r="C54" s="8">
        <v>95480</v>
      </c>
      <c r="D54" s="8">
        <f>SUM(E54:P54)</f>
        <v>96185.767599999992</v>
      </c>
      <c r="E54" s="9">
        <v>27985.692999999999</v>
      </c>
      <c r="F54" s="10">
        <v>20197.379000000001</v>
      </c>
      <c r="G54" s="10">
        <v>23836.976999999999</v>
      </c>
      <c r="H54" s="10">
        <v>24165.7186</v>
      </c>
    </row>
    <row r="55" spans="1:8" x14ac:dyDescent="0.2">
      <c r="A55" s="35">
        <v>1111</v>
      </c>
      <c r="B55" s="36" t="s">
        <v>9</v>
      </c>
      <c r="C55" s="37"/>
      <c r="D55" s="38">
        <f>D54/C54*100</f>
        <v>100.73917846669458</v>
      </c>
      <c r="E55" s="39">
        <f>E54/C54*100</f>
        <v>29.310528906577293</v>
      </c>
      <c r="F55" s="39">
        <f>F54/C54*100</f>
        <v>21.153518014243822</v>
      </c>
      <c r="G55" s="39">
        <f>G54/C54*100</f>
        <v>24.965413699204021</v>
      </c>
      <c r="H55" s="39">
        <f>H54/C54*100</f>
        <v>25.309717846669461</v>
      </c>
    </row>
    <row r="56" spans="1:8" x14ac:dyDescent="0.2">
      <c r="A56" s="7"/>
      <c r="C56" s="8">
        <v>4500</v>
      </c>
      <c r="D56" s="8">
        <f>SUM(E56:P56)</f>
        <v>4673.0528100000001</v>
      </c>
      <c r="E56" s="9">
        <v>2428.989</v>
      </c>
      <c r="F56" s="9">
        <v>43.557299999999998</v>
      </c>
      <c r="G56" s="10">
        <v>1405.37754</v>
      </c>
      <c r="H56" s="9">
        <v>795.12896999999998</v>
      </c>
    </row>
    <row r="57" spans="1:8" x14ac:dyDescent="0.2">
      <c r="A57" s="35">
        <v>1112</v>
      </c>
      <c r="B57" s="36" t="s">
        <v>10</v>
      </c>
      <c r="C57" s="37"/>
      <c r="D57" s="38">
        <f>D56/C56*100</f>
        <v>103.845618</v>
      </c>
      <c r="E57" s="39">
        <f>E56/C56*100</f>
        <v>53.977533333333341</v>
      </c>
      <c r="F57" s="39">
        <f>F56/C56*100</f>
        <v>0.96793999999999991</v>
      </c>
      <c r="G57" s="39">
        <f>G56/C56*100</f>
        <v>31.230611999999997</v>
      </c>
      <c r="H57" s="39">
        <f>H56/C56*100</f>
        <v>17.669532666666665</v>
      </c>
    </row>
    <row r="58" spans="1:8" x14ac:dyDescent="0.2">
      <c r="A58" s="13"/>
      <c r="B58" s="14"/>
      <c r="C58" s="12">
        <v>9350</v>
      </c>
      <c r="D58" s="8">
        <f>SUM(E58:P58)</f>
        <v>9470.7859100000005</v>
      </c>
      <c r="E58" s="10">
        <v>2975.5790000000002</v>
      </c>
      <c r="F58" s="10">
        <v>1880.1130000000001</v>
      </c>
      <c r="G58" s="10">
        <v>2543.0949999999998</v>
      </c>
      <c r="H58" s="10">
        <v>2071.9989099999998</v>
      </c>
    </row>
    <row r="59" spans="1:8" x14ac:dyDescent="0.2">
      <c r="A59" s="35">
        <v>1113</v>
      </c>
      <c r="B59" s="36" t="s">
        <v>28</v>
      </c>
      <c r="C59" s="37"/>
      <c r="D59" s="38">
        <f>D58/C58*100</f>
        <v>101.29182791443851</v>
      </c>
      <c r="E59" s="39">
        <f>E58/C58*100</f>
        <v>31.824374331550803</v>
      </c>
      <c r="F59" s="39">
        <f>F58/C58*100</f>
        <v>20.108160427807487</v>
      </c>
      <c r="G59" s="39">
        <f>G58/C58*100</f>
        <v>27.198877005347594</v>
      </c>
      <c r="H59" s="39">
        <f>H58/C58*100</f>
        <v>22.160416149732619</v>
      </c>
    </row>
    <row r="60" spans="1:8" x14ac:dyDescent="0.2">
      <c r="A60" s="13"/>
      <c r="B60" s="14"/>
      <c r="C60" s="12">
        <v>89730</v>
      </c>
      <c r="D60" s="8">
        <f>SUM(E60:P60)</f>
        <v>91530.288279999993</v>
      </c>
      <c r="E60" s="10">
        <v>32010.897000000001</v>
      </c>
      <c r="F60" s="10">
        <v>21475.745999999999</v>
      </c>
      <c r="G60" s="10">
        <v>23599.224999999999</v>
      </c>
      <c r="H60" s="10">
        <v>14444.42028</v>
      </c>
    </row>
    <row r="61" spans="1:8" x14ac:dyDescent="0.2">
      <c r="A61" s="35">
        <v>1121</v>
      </c>
      <c r="B61" s="36" t="s">
        <v>11</v>
      </c>
      <c r="C61" s="37"/>
      <c r="D61" s="38">
        <f>D60/C60*100</f>
        <v>102.0063393290984</v>
      </c>
      <c r="E61" s="39">
        <f>E60/C60*100</f>
        <v>35.674687395519896</v>
      </c>
      <c r="F61" s="39">
        <f>F60/C60*100</f>
        <v>23.933741223671014</v>
      </c>
      <c r="G61" s="39">
        <f>G60/C60*100</f>
        <v>26.300261896801512</v>
      </c>
      <c r="H61" s="39">
        <f>H60/C60*100</f>
        <v>16.097648813105987</v>
      </c>
    </row>
    <row r="62" spans="1:8" x14ac:dyDescent="0.2">
      <c r="A62" s="13"/>
      <c r="B62" s="14"/>
      <c r="C62" s="12">
        <v>23000</v>
      </c>
      <c r="D62" s="8">
        <f>SUM(E62:P62)</f>
        <v>21360.49</v>
      </c>
      <c r="E62" s="10">
        <v>0</v>
      </c>
      <c r="F62" s="10">
        <v>21360.49</v>
      </c>
      <c r="G62" s="10">
        <v>0</v>
      </c>
      <c r="H62" s="10">
        <v>0</v>
      </c>
    </row>
    <row r="63" spans="1:8" x14ac:dyDescent="0.2">
      <c r="A63" s="35">
        <v>1122</v>
      </c>
      <c r="B63" s="36" t="s">
        <v>12</v>
      </c>
      <c r="C63" s="37"/>
      <c r="D63" s="38">
        <f>D62/C62*100</f>
        <v>92.871695652173926</v>
      </c>
      <c r="E63" s="39">
        <f>E62/C62*100</f>
        <v>0</v>
      </c>
      <c r="F63" s="39">
        <f>F62/C62*100</f>
        <v>92.871695652173926</v>
      </c>
      <c r="G63" s="39">
        <f>G62/C62*100</f>
        <v>0</v>
      </c>
      <c r="H63" s="39">
        <f>H62/C62*100</f>
        <v>0</v>
      </c>
    </row>
    <row r="64" spans="1:8" x14ac:dyDescent="0.2">
      <c r="A64" s="13"/>
      <c r="B64" s="14"/>
      <c r="C64" s="12">
        <v>193390</v>
      </c>
      <c r="D64" s="8">
        <f>SUM(E64:P64)</f>
        <v>184638.85199</v>
      </c>
      <c r="E64" s="10">
        <v>47485.758000000002</v>
      </c>
      <c r="F64" s="10">
        <v>40928.347000000002</v>
      </c>
      <c r="G64" s="10">
        <v>46184.601990000003</v>
      </c>
      <c r="H64" s="10">
        <v>50040.144999999997</v>
      </c>
    </row>
    <row r="65" spans="1:8" x14ac:dyDescent="0.2">
      <c r="A65" s="35">
        <v>1211</v>
      </c>
      <c r="B65" s="36" t="s">
        <v>29</v>
      </c>
      <c r="C65" s="37"/>
      <c r="D65" s="38">
        <f>D64/C64*100</f>
        <v>95.474870463829561</v>
      </c>
      <c r="E65" s="39">
        <f>E64/C64*100</f>
        <v>24.554401985624903</v>
      </c>
      <c r="F65" s="39">
        <f>F64/C64*100</f>
        <v>21.163631521795338</v>
      </c>
      <c r="G65" s="39">
        <f>G64/C64*100</f>
        <v>23.881587460571904</v>
      </c>
      <c r="H65" s="39">
        <f>H64/C64*100</f>
        <v>25.875249495837426</v>
      </c>
    </row>
    <row r="66" spans="1:8" x14ac:dyDescent="0.2">
      <c r="A66" s="13"/>
      <c r="B66" s="14"/>
      <c r="C66" s="12">
        <v>23000</v>
      </c>
      <c r="D66" s="8">
        <f>SUM(E66:P66)</f>
        <v>26978.493000000002</v>
      </c>
      <c r="E66" s="10">
        <v>410.64499999999998</v>
      </c>
      <c r="F66" s="10">
        <v>18275.55</v>
      </c>
      <c r="G66" s="10">
        <v>1170.866</v>
      </c>
      <c r="H66" s="10">
        <v>7121.4319999999998</v>
      </c>
    </row>
    <row r="67" spans="1:8" x14ac:dyDescent="0.2">
      <c r="A67" s="35">
        <v>1511</v>
      </c>
      <c r="B67" s="36" t="s">
        <v>13</v>
      </c>
      <c r="C67" s="40"/>
      <c r="D67" s="38">
        <f>D66/C66*100</f>
        <v>117.29779565217393</v>
      </c>
      <c r="E67" s="39">
        <f>E66/C66*100</f>
        <v>1.7854130434782609</v>
      </c>
      <c r="F67" s="39">
        <f>F66/C66*100</f>
        <v>79.458913043478262</v>
      </c>
      <c r="G67" s="39">
        <f>G66/C66*100</f>
        <v>5.0907217391304345</v>
      </c>
      <c r="H67" s="39">
        <f>H66/C66*100</f>
        <v>30.962747826086957</v>
      </c>
    </row>
    <row r="68" spans="1:8" x14ac:dyDescent="0.2">
      <c r="C68" s="9"/>
      <c r="D68" s="17"/>
      <c r="E68" s="9"/>
      <c r="F68" s="9"/>
      <c r="G68" s="9"/>
      <c r="H68" s="9"/>
    </row>
    <row r="69" spans="1:8" s="15" customFormat="1" x14ac:dyDescent="0.2">
      <c r="C69" s="16">
        <f t="shared" ref="C69:H69" si="2">SUM(C54,C56,C58,C60,C62,C64,C66)</f>
        <v>438450</v>
      </c>
      <c r="D69" s="16">
        <f t="shared" si="2"/>
        <v>434837.72959</v>
      </c>
      <c r="E69" s="16">
        <f t="shared" si="2"/>
        <v>113297.561</v>
      </c>
      <c r="F69" s="16">
        <f t="shared" si="2"/>
        <v>124161.1823</v>
      </c>
      <c r="G69" s="16">
        <f t="shared" si="2"/>
        <v>98740.142529999997</v>
      </c>
      <c r="H69" s="16">
        <f t="shared" si="2"/>
        <v>98638.843759999989</v>
      </c>
    </row>
    <row r="70" spans="1:8" s="2" customFormat="1" x14ac:dyDescent="0.2">
      <c r="A70" s="29"/>
      <c r="B70" s="29" t="s">
        <v>14</v>
      </c>
      <c r="C70" s="30"/>
      <c r="D70" s="31">
        <f>D69/C69*100</f>
        <v>99.176127172995777</v>
      </c>
      <c r="E70" s="31">
        <f>E69/C69*100</f>
        <v>25.840474626525261</v>
      </c>
      <c r="F70" s="31">
        <f>F69/C69*100</f>
        <v>28.318207845820503</v>
      </c>
      <c r="G70" s="31">
        <f>G69/C69*100</f>
        <v>22.520274268445661</v>
      </c>
      <c r="H70" s="31">
        <f>H69/C69*100</f>
        <v>22.497170432204353</v>
      </c>
    </row>
    <row r="71" spans="1:8" s="2" customFormat="1" x14ac:dyDescent="0.2">
      <c r="A71" s="52" t="s">
        <v>31</v>
      </c>
      <c r="B71" s="52"/>
      <c r="C71" s="41"/>
      <c r="D71" s="42">
        <f>SUM(E71:H71)</f>
        <v>100</v>
      </c>
      <c r="E71" s="43">
        <f>E70/D70*100</f>
        <v>26.055135810507075</v>
      </c>
      <c r="F71" s="43">
        <f>F70/D70*100</f>
        <v>28.553451977837607</v>
      </c>
      <c r="G71" s="43">
        <f>G70/D70*100</f>
        <v>22.707353987681831</v>
      </c>
      <c r="H71" s="43">
        <f>H70/D70*100</f>
        <v>22.684058223973487</v>
      </c>
    </row>
    <row r="73" spans="1:8" s="1" customFormat="1" x14ac:dyDescent="0.2">
      <c r="A73" s="50" t="s">
        <v>39</v>
      </c>
      <c r="B73" s="50"/>
      <c r="C73" s="50"/>
      <c r="D73" s="50"/>
      <c r="E73" s="50"/>
      <c r="F73" s="50"/>
      <c r="G73" s="50"/>
      <c r="H73" s="50"/>
    </row>
    <row r="74" spans="1:8" x14ac:dyDescent="0.2">
      <c r="A74" s="2"/>
    </row>
    <row r="75" spans="1:8" s="4" customFormat="1" x14ac:dyDescent="0.2">
      <c r="A75" s="27"/>
      <c r="B75" s="27"/>
      <c r="C75" s="27" t="s">
        <v>2</v>
      </c>
      <c r="D75" s="27" t="s">
        <v>4</v>
      </c>
      <c r="E75" s="27" t="s">
        <v>5</v>
      </c>
      <c r="F75" s="27" t="s">
        <v>6</v>
      </c>
      <c r="G75" s="27" t="s">
        <v>7</v>
      </c>
      <c r="H75" s="27" t="s">
        <v>8</v>
      </c>
    </row>
    <row r="76" spans="1:8" s="4" customFormat="1" x14ac:dyDescent="0.2">
      <c r="A76" s="27" t="s">
        <v>0</v>
      </c>
      <c r="B76" s="27" t="s">
        <v>1</v>
      </c>
      <c r="C76" s="27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</row>
    <row r="77" spans="1:8" s="5" customFormat="1" x14ac:dyDescent="0.2">
      <c r="F77" s="6"/>
      <c r="G77" s="6"/>
    </row>
    <row r="78" spans="1:8" s="7" customFormat="1" x14ac:dyDescent="0.2">
      <c r="C78" s="8">
        <v>95100</v>
      </c>
      <c r="D78" s="8">
        <f>SUM(E78:P78)</f>
        <v>101836.0068</v>
      </c>
      <c r="E78" s="9">
        <f>SUM('Daně M'!E77:G77)</f>
        <v>29144.059240000002</v>
      </c>
      <c r="F78" s="10">
        <f>SUM('Daně M'!H77:J77)</f>
        <v>21516.498869999999</v>
      </c>
      <c r="G78" s="10">
        <f>SUM('Daně M'!K77:M77)</f>
        <v>23876.34073</v>
      </c>
      <c r="H78" s="10">
        <f>SUM('Daně M'!N77:P77)</f>
        <v>27299.107960000001</v>
      </c>
    </row>
    <row r="79" spans="1:8" x14ac:dyDescent="0.2">
      <c r="A79" s="35">
        <v>1111</v>
      </c>
      <c r="B79" s="36" t="s">
        <v>9</v>
      </c>
      <c r="C79" s="37"/>
      <c r="D79" s="38">
        <f>D78/C78*100</f>
        <v>107.08307760252367</v>
      </c>
      <c r="E79" s="39">
        <f>E78/C78*100</f>
        <v>30.645698464773925</v>
      </c>
      <c r="F79" s="39">
        <f>F78/C78*100</f>
        <v>22.625130252365931</v>
      </c>
      <c r="G79" s="39">
        <f>G78/C78*100</f>
        <v>25.106562281808621</v>
      </c>
      <c r="H79" s="39">
        <f>H78/C78*100</f>
        <v>28.705686603575188</v>
      </c>
    </row>
    <row r="80" spans="1:8" x14ac:dyDescent="0.2">
      <c r="A80" s="7"/>
      <c r="C80" s="8">
        <v>3000</v>
      </c>
      <c r="D80" s="8">
        <f>SUM(E80:P80)</f>
        <v>7346.4393600000003</v>
      </c>
      <c r="E80" s="9">
        <f>SUM('Daně M'!E79:G79)</f>
        <v>3585.40796</v>
      </c>
      <c r="F80" s="10">
        <f>SUM('Daně M'!H79:J79)</f>
        <v>868.04313000000002</v>
      </c>
      <c r="G80" s="10">
        <f>SUM('Daně M'!K79:M79)</f>
        <v>135.80216999999999</v>
      </c>
      <c r="H80" s="9">
        <f>SUM('Daně M'!N79:P79)</f>
        <v>2757.1861000000004</v>
      </c>
    </row>
    <row r="81" spans="1:8" x14ac:dyDescent="0.2">
      <c r="A81" s="35">
        <v>1112</v>
      </c>
      <c r="B81" s="36" t="s">
        <v>10</v>
      </c>
      <c r="C81" s="37"/>
      <c r="D81" s="38">
        <f>D80/C80*100</f>
        <v>244.88131200000001</v>
      </c>
      <c r="E81" s="39">
        <f>E80/C80*100</f>
        <v>119.51359866666667</v>
      </c>
      <c r="F81" s="39">
        <f>F80/C80*100</f>
        <v>28.934770999999998</v>
      </c>
      <c r="G81" s="39">
        <f>G80/C80*100</f>
        <v>4.5267390000000001</v>
      </c>
      <c r="H81" s="39">
        <f>H80/C80*100</f>
        <v>91.906203333333352</v>
      </c>
    </row>
    <row r="82" spans="1:8" x14ac:dyDescent="0.2">
      <c r="A82" s="13"/>
      <c r="B82" s="14"/>
      <c r="C82" s="12">
        <v>9170</v>
      </c>
      <c r="D82" s="8">
        <f>SUM(E82:P82)</f>
        <v>9881.2778500000004</v>
      </c>
      <c r="E82" s="10">
        <f>SUM('Daně M'!E81:G81)</f>
        <v>3149.4106400000001</v>
      </c>
      <c r="F82" s="10">
        <f>SUM('Daně M'!H81:J81)</f>
        <v>2009.5147000000002</v>
      </c>
      <c r="G82" s="10">
        <f>SUM('Daně M'!K81:M81)</f>
        <v>2474.10077</v>
      </c>
      <c r="H82" s="10">
        <f>SUM('Daně M'!N81:P81)</f>
        <v>2248.2517400000002</v>
      </c>
    </row>
    <row r="83" spans="1:8" x14ac:dyDescent="0.2">
      <c r="A83" s="35">
        <v>1113</v>
      </c>
      <c r="B83" s="36" t="s">
        <v>28</v>
      </c>
      <c r="C83" s="37"/>
      <c r="D83" s="38">
        <f>D82/C82*100</f>
        <v>107.75657415485279</v>
      </c>
      <c r="E83" s="39">
        <f>E82/C82*100</f>
        <v>34.344717993456925</v>
      </c>
      <c r="F83" s="39">
        <f>F82/C82*100</f>
        <v>21.914009814612871</v>
      </c>
      <c r="G83" s="39">
        <f>G82/C82*100</f>
        <v>26.980379171210465</v>
      </c>
      <c r="H83" s="39">
        <f>H82/C82*100</f>
        <v>24.51746717557252</v>
      </c>
    </row>
    <row r="84" spans="1:8" x14ac:dyDescent="0.2">
      <c r="A84" s="13"/>
      <c r="B84" s="14"/>
      <c r="C84" s="12">
        <v>85540</v>
      </c>
      <c r="D84" s="8">
        <f>SUM(E84:P84)</f>
        <v>97009.469689999998</v>
      </c>
      <c r="E84" s="10">
        <f>SUM('Daně M'!E83:G83)</f>
        <v>32440.623910000002</v>
      </c>
      <c r="F84" s="10">
        <f>SUM('Daně M'!H83:J83)</f>
        <v>14504.800589999999</v>
      </c>
      <c r="G84" s="10">
        <f>SUM('Daně M'!K83:M83)</f>
        <v>29169.266639999998</v>
      </c>
      <c r="H84" s="10">
        <f>SUM('Daně M'!N83:P83)</f>
        <v>20894.778549999999</v>
      </c>
    </row>
    <row r="85" spans="1:8" x14ac:dyDescent="0.2">
      <c r="A85" s="35">
        <v>1121</v>
      </c>
      <c r="B85" s="36" t="s">
        <v>11</v>
      </c>
      <c r="C85" s="37"/>
      <c r="D85" s="38">
        <f>D84/C84*100</f>
        <v>113.40831153846153</v>
      </c>
      <c r="E85" s="39">
        <f>E84/C84*100</f>
        <v>37.924507727379009</v>
      </c>
      <c r="F85" s="39">
        <f>F84/C84*100</f>
        <v>16.956746072013093</v>
      </c>
      <c r="G85" s="39">
        <f>G84/C84*100</f>
        <v>34.100148047696983</v>
      </c>
      <c r="H85" s="39">
        <f>H84/C84*100</f>
        <v>24.426909691372455</v>
      </c>
    </row>
    <row r="86" spans="1:8" x14ac:dyDescent="0.2">
      <c r="A86" s="13"/>
      <c r="B86" s="14"/>
      <c r="C86" s="12">
        <v>25000</v>
      </c>
      <c r="D86" s="8">
        <f>SUM(E86:P86)</f>
        <v>22166.54</v>
      </c>
      <c r="E86" s="10">
        <f>SUM('Daně M'!E85:G85)</f>
        <v>0</v>
      </c>
      <c r="F86" s="10">
        <v>22166.54</v>
      </c>
      <c r="G86" s="10">
        <f>SUM('Daně M'!K85:M85)</f>
        <v>0</v>
      </c>
      <c r="H86" s="10">
        <f>SUM('Daně M'!N85:P85)</f>
        <v>0</v>
      </c>
    </row>
    <row r="87" spans="1:8" x14ac:dyDescent="0.2">
      <c r="A87" s="35">
        <v>1122</v>
      </c>
      <c r="B87" s="36" t="s">
        <v>12</v>
      </c>
      <c r="C87" s="37"/>
      <c r="D87" s="38">
        <f>D86/C86*100</f>
        <v>88.666160000000005</v>
      </c>
      <c r="E87" s="39">
        <f>E86/C86*100</f>
        <v>0</v>
      </c>
      <c r="F87" s="39">
        <f>F86/C86*100</f>
        <v>88.666160000000005</v>
      </c>
      <c r="G87" s="39">
        <f>G86/C86*100</f>
        <v>0</v>
      </c>
      <c r="H87" s="39">
        <f>H86/C86*100</f>
        <v>0</v>
      </c>
    </row>
    <row r="88" spans="1:8" x14ac:dyDescent="0.2">
      <c r="A88" s="13"/>
      <c r="B88" s="14"/>
      <c r="C88" s="12">
        <v>201350</v>
      </c>
      <c r="D88" s="8">
        <f>SUM(E88:P88)</f>
        <v>207483.96148100001</v>
      </c>
      <c r="E88" s="10">
        <f>SUM('Daně M'!E87:G87)</f>
        <v>53264.646080999999</v>
      </c>
      <c r="F88" s="10">
        <f>SUM('Daně M'!H87:J87)</f>
        <v>47343.710099999997</v>
      </c>
      <c r="G88" s="10">
        <f>SUM('Daně M'!K87:M87)</f>
        <v>50176.657599999999</v>
      </c>
      <c r="H88" s="10">
        <f>SUM('Daně M'!N87:P87)</f>
        <v>56698.947700000004</v>
      </c>
    </row>
    <row r="89" spans="1:8" x14ac:dyDescent="0.2">
      <c r="A89" s="35">
        <v>1211</v>
      </c>
      <c r="B89" s="36" t="s">
        <v>29</v>
      </c>
      <c r="C89" s="37"/>
      <c r="D89" s="38">
        <f>D88/C88*100</f>
        <v>103.04641742289546</v>
      </c>
      <c r="E89" s="39">
        <f>E88/C88*100</f>
        <v>26.45376015942389</v>
      </c>
      <c r="F89" s="39">
        <f>F88/C88*100</f>
        <v>23.513141345915074</v>
      </c>
      <c r="G89" s="39">
        <f>G88/C88*100</f>
        <v>24.920118003476531</v>
      </c>
      <c r="H89" s="39">
        <f>H88/C88*100</f>
        <v>28.159397914079964</v>
      </c>
    </row>
    <row r="90" spans="1:8" x14ac:dyDescent="0.2">
      <c r="A90" s="13"/>
      <c r="B90" s="14"/>
      <c r="C90" s="12">
        <v>23000</v>
      </c>
      <c r="D90" s="8">
        <f>SUM(E90:P90)</f>
        <v>27023.345660000003</v>
      </c>
      <c r="E90" s="10">
        <f>SUM('Daně M'!E89:G89)</f>
        <v>337.68286000000001</v>
      </c>
      <c r="F90" s="10">
        <f>SUM('Daně M'!H89:J89)</f>
        <v>18583.975470000001</v>
      </c>
      <c r="G90" s="10">
        <f>SUM('Daně M'!K89:M89)</f>
        <v>2501.1445699999999</v>
      </c>
      <c r="H90" s="10">
        <f>SUM('Daně M'!N89:P89)</f>
        <v>5600.5427600000003</v>
      </c>
    </row>
    <row r="91" spans="1:8" x14ac:dyDescent="0.2">
      <c r="A91" s="35">
        <v>1511</v>
      </c>
      <c r="B91" s="36" t="s">
        <v>13</v>
      </c>
      <c r="C91" s="40"/>
      <c r="D91" s="38">
        <f>D90/C90*100</f>
        <v>117.49280721739133</v>
      </c>
      <c r="E91" s="39">
        <f>E90/C90*100</f>
        <v>1.468186347826087</v>
      </c>
      <c r="F91" s="39">
        <f>F90/C90*100</f>
        <v>80.799893347826085</v>
      </c>
      <c r="G91" s="39">
        <f>G90/C90*100</f>
        <v>10.874541608695653</v>
      </c>
      <c r="H91" s="39">
        <f>H90/C90*100</f>
        <v>24.350185913043479</v>
      </c>
    </row>
    <row r="92" spans="1:8" x14ac:dyDescent="0.2">
      <c r="C92" s="9"/>
      <c r="D92" s="17"/>
      <c r="E92" s="9"/>
      <c r="F92" s="9"/>
      <c r="G92" s="9"/>
      <c r="H92" s="9"/>
    </row>
    <row r="93" spans="1:8" s="15" customFormat="1" x14ac:dyDescent="0.2">
      <c r="C93" s="16">
        <f t="shared" ref="C93:H93" si="3">SUM(C78,C80,C82,C84,C86,C88,C90)</f>
        <v>442160</v>
      </c>
      <c r="D93" s="16">
        <f t="shared" si="3"/>
        <v>472747.04084100004</v>
      </c>
      <c r="E93" s="16">
        <f t="shared" si="3"/>
        <v>121921.830691</v>
      </c>
      <c r="F93" s="16">
        <f t="shared" si="3"/>
        <v>126993.08285999999</v>
      </c>
      <c r="G93" s="16">
        <f t="shared" si="3"/>
        <v>108333.31247999999</v>
      </c>
      <c r="H93" s="16">
        <f t="shared" si="3"/>
        <v>115498.81481</v>
      </c>
    </row>
    <row r="94" spans="1:8" s="2" customFormat="1" x14ac:dyDescent="0.2">
      <c r="A94" s="29"/>
      <c r="B94" s="29" t="s">
        <v>14</v>
      </c>
      <c r="C94" s="30"/>
      <c r="D94" s="31">
        <f>D93/C93*100</f>
        <v>106.91764086326219</v>
      </c>
      <c r="E94" s="31">
        <f>E93/C93*100</f>
        <v>27.574143000497557</v>
      </c>
      <c r="F94" s="31">
        <f>F93/C93*100</f>
        <v>28.721069943007056</v>
      </c>
      <c r="G94" s="31">
        <f>G93/C93*100</f>
        <v>24.500930088655689</v>
      </c>
      <c r="H94" s="31">
        <f>H93/C93*100</f>
        <v>26.121497831101863</v>
      </c>
    </row>
    <row r="95" spans="1:8" s="2" customFormat="1" x14ac:dyDescent="0.2">
      <c r="A95" s="52" t="s">
        <v>31</v>
      </c>
      <c r="B95" s="52"/>
      <c r="C95" s="41"/>
      <c r="D95" s="42">
        <f>SUM(E95:H95)</f>
        <v>99.999999999999972</v>
      </c>
      <c r="E95" s="43">
        <f>E94/D94*100</f>
        <v>25.790078024413525</v>
      </c>
      <c r="F95" s="43">
        <f>F94/D94*100</f>
        <v>26.862798048208582</v>
      </c>
      <c r="G95" s="43">
        <f>G94/D94*100</f>
        <v>22.915703985640796</v>
      </c>
      <c r="H95" s="43">
        <f>H94/D94*100</f>
        <v>24.431419941737069</v>
      </c>
    </row>
    <row r="97" spans="1:8" s="1" customFormat="1" x14ac:dyDescent="0.2">
      <c r="A97" s="50" t="s">
        <v>41</v>
      </c>
      <c r="B97" s="50"/>
      <c r="C97" s="50"/>
      <c r="D97" s="50"/>
      <c r="E97" s="50"/>
      <c r="F97" s="50"/>
      <c r="G97" s="50"/>
      <c r="H97" s="50"/>
    </row>
    <row r="98" spans="1:8" x14ac:dyDescent="0.2">
      <c r="A98" s="2"/>
    </row>
    <row r="99" spans="1:8" s="4" customFormat="1" x14ac:dyDescent="0.2">
      <c r="A99" s="27"/>
      <c r="B99" s="27"/>
      <c r="C99" s="27" t="s">
        <v>2</v>
      </c>
      <c r="D99" s="27" t="s">
        <v>4</v>
      </c>
      <c r="E99" s="27" t="s">
        <v>5</v>
      </c>
      <c r="F99" s="27" t="s">
        <v>6</v>
      </c>
      <c r="G99" s="27" t="s">
        <v>7</v>
      </c>
      <c r="H99" s="27" t="s">
        <v>8</v>
      </c>
    </row>
    <row r="100" spans="1:8" s="4" customFormat="1" x14ac:dyDescent="0.2">
      <c r="A100" s="27" t="s">
        <v>0</v>
      </c>
      <c r="B100" s="27" t="s">
        <v>1</v>
      </c>
      <c r="C100" s="27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</row>
    <row r="101" spans="1:8" s="5" customFormat="1" x14ac:dyDescent="0.2">
      <c r="F101" s="6"/>
      <c r="G101" s="6"/>
    </row>
    <row r="102" spans="1:8" s="7" customFormat="1" x14ac:dyDescent="0.2">
      <c r="C102" s="8">
        <v>100500</v>
      </c>
      <c r="D102" s="8">
        <f>SUM(E102:P102)</f>
        <v>103891.70032</v>
      </c>
      <c r="E102" s="9">
        <f>SUM('Daně M'!E101:G101)</f>
        <v>27591.48747</v>
      </c>
      <c r="F102" s="10">
        <f>SUM('Daně M'!H101:J101)</f>
        <v>20603.724869999998</v>
      </c>
      <c r="G102" s="10">
        <f>SUM('Daně M'!K101:M101)</f>
        <v>28166.777119999999</v>
      </c>
      <c r="H102" s="10">
        <f>SUM('Daně M'!N101:P101)</f>
        <v>27529.710859999999</v>
      </c>
    </row>
    <row r="103" spans="1:8" x14ac:dyDescent="0.2">
      <c r="A103" s="35">
        <v>1111</v>
      </c>
      <c r="B103" s="36" t="s">
        <v>9</v>
      </c>
      <c r="C103" s="37"/>
      <c r="D103" s="38">
        <f>D102/C102*100</f>
        <v>103.37482618905473</v>
      </c>
      <c r="E103" s="39">
        <f>E102/C102*100</f>
        <v>27.454216388059699</v>
      </c>
      <c r="F103" s="39">
        <f>F102/C102*100</f>
        <v>20.501218776119401</v>
      </c>
      <c r="G103" s="39">
        <f>G102/C102*100</f>
        <v>28.026643900497511</v>
      </c>
      <c r="H103" s="39">
        <f>H102/C102*100</f>
        <v>27.392747124378108</v>
      </c>
    </row>
    <row r="104" spans="1:8" x14ac:dyDescent="0.2">
      <c r="A104" s="7"/>
      <c r="C104" s="8">
        <v>4800</v>
      </c>
      <c r="D104" s="8">
        <f>SUM(E104:P104)</f>
        <v>6653.6123900000002</v>
      </c>
      <c r="E104" s="9">
        <f>SUM('Daně M'!E103:G103)</f>
        <v>2315.0316699999998</v>
      </c>
      <c r="F104" s="10">
        <f>SUM('Daně M'!H103:J103)</f>
        <v>3.0819999999999999</v>
      </c>
      <c r="G104" s="10">
        <f>SUM('Daně M'!K103:M103)</f>
        <v>3002.07872</v>
      </c>
      <c r="H104" s="9">
        <f>SUM('Daně M'!N103:P103)</f>
        <v>1333.42</v>
      </c>
    </row>
    <row r="105" spans="1:8" x14ac:dyDescent="0.2">
      <c r="A105" s="35">
        <v>1112</v>
      </c>
      <c r="B105" s="36" t="s">
        <v>10</v>
      </c>
      <c r="C105" s="37"/>
      <c r="D105" s="38">
        <f>D104/C104*100</f>
        <v>138.61692479166666</v>
      </c>
      <c r="E105" s="39">
        <f>E104/C104*100</f>
        <v>48.229826458333328</v>
      </c>
      <c r="F105" s="39">
        <f>F104/C104*100</f>
        <v>6.4208333333333326E-2</v>
      </c>
      <c r="G105" s="39">
        <f>G104/C104*100</f>
        <v>62.543306666666666</v>
      </c>
      <c r="H105" s="39">
        <f>H104/C104*100</f>
        <v>27.779583333333335</v>
      </c>
    </row>
    <row r="106" spans="1:8" x14ac:dyDescent="0.2">
      <c r="A106" s="13"/>
      <c r="B106" s="14"/>
      <c r="C106" s="12">
        <v>9950</v>
      </c>
      <c r="D106" s="8">
        <f>SUM(E106:P106)</f>
        <v>11229.74028</v>
      </c>
      <c r="E106" s="10">
        <f>SUM('Daně M'!E105:G105)</f>
        <v>3048.0522100000003</v>
      </c>
      <c r="F106" s="10">
        <f>SUM('Daně M'!H105:J105)</f>
        <v>2358.1813899999997</v>
      </c>
      <c r="G106" s="10">
        <f>SUM('Daně M'!K105:M105)</f>
        <v>3272.1899200000007</v>
      </c>
      <c r="H106" s="10">
        <f>SUM('Daně M'!N105:P105)</f>
        <v>2551.3167599999997</v>
      </c>
    </row>
    <row r="107" spans="1:8" x14ac:dyDescent="0.2">
      <c r="A107" s="35">
        <v>1113</v>
      </c>
      <c r="B107" s="36" t="s">
        <v>28</v>
      </c>
      <c r="C107" s="37"/>
      <c r="D107" s="38">
        <f>D106/C106*100</f>
        <v>112.86171135678391</v>
      </c>
      <c r="E107" s="39">
        <f>E106/C106*100</f>
        <v>30.63369055276382</v>
      </c>
      <c r="F107" s="39">
        <f>F106/C106*100</f>
        <v>23.700315477386933</v>
      </c>
      <c r="G107" s="39">
        <f>G106/C106*100</f>
        <v>32.886330854271364</v>
      </c>
      <c r="H107" s="39">
        <f>H106/C106*100</f>
        <v>25.641374472361804</v>
      </c>
    </row>
    <row r="108" spans="1:8" x14ac:dyDescent="0.2">
      <c r="A108" s="13"/>
      <c r="B108" s="14"/>
      <c r="C108" s="12">
        <v>91100</v>
      </c>
      <c r="D108" s="8">
        <f>SUM(E108:P108)</f>
        <v>107417.13344000001</v>
      </c>
      <c r="E108" s="10">
        <f>SUM('Daně M'!E107:G107)</f>
        <v>20252.208039999998</v>
      </c>
      <c r="F108" s="10">
        <f>SUM('Daně M'!H107:J107)</f>
        <v>22856.900410000002</v>
      </c>
      <c r="G108" s="10">
        <f>SUM('Daně M'!K107:M107)</f>
        <v>42015.214699999997</v>
      </c>
      <c r="H108" s="10">
        <f>SUM('Daně M'!N107:P107)</f>
        <v>22292.810290000001</v>
      </c>
    </row>
    <row r="109" spans="1:8" x14ac:dyDescent="0.2">
      <c r="A109" s="35">
        <v>1121</v>
      </c>
      <c r="B109" s="36" t="s">
        <v>11</v>
      </c>
      <c r="C109" s="37"/>
      <c r="D109" s="38">
        <f>D108/C108*100</f>
        <v>117.911233194292</v>
      </c>
      <c r="E109" s="39">
        <f>E108/C108*100</f>
        <v>22.230744281009876</v>
      </c>
      <c r="F109" s="39">
        <f>F108/C108*100</f>
        <v>25.089901657519214</v>
      </c>
      <c r="G109" s="39">
        <f>G108/C108*100</f>
        <v>46.119884412733256</v>
      </c>
      <c r="H109" s="39">
        <f>H108/C108*100</f>
        <v>24.470702843029642</v>
      </c>
    </row>
    <row r="110" spans="1:8" x14ac:dyDescent="0.2">
      <c r="A110" s="13"/>
      <c r="B110" s="14"/>
      <c r="C110" s="12">
        <v>23000</v>
      </c>
      <c r="D110" s="8">
        <f>SUM(E110:P110)</f>
        <v>20155.98</v>
      </c>
      <c r="E110" s="10">
        <f>SUM('Daně M'!E109:G109)</f>
        <v>0</v>
      </c>
      <c r="F110" s="10">
        <f>SUM('Daně M'!H109:J109)</f>
        <v>20155.98</v>
      </c>
      <c r="G110" s="10">
        <f>SUM('Daně M'!K109:M109)</f>
        <v>0</v>
      </c>
      <c r="H110" s="10">
        <f>SUM('Daně M'!N109:P109)</f>
        <v>0</v>
      </c>
    </row>
    <row r="111" spans="1:8" x14ac:dyDescent="0.2">
      <c r="A111" s="35">
        <v>1122</v>
      </c>
      <c r="B111" s="36" t="s">
        <v>12</v>
      </c>
      <c r="C111" s="37"/>
      <c r="D111" s="38">
        <f>D110/C110*100</f>
        <v>87.634695652173917</v>
      </c>
      <c r="E111" s="39">
        <f>E110/C110*100</f>
        <v>0</v>
      </c>
      <c r="F111" s="39">
        <f>F110/C110*100</f>
        <v>87.634695652173917</v>
      </c>
      <c r="G111" s="39">
        <f>G110/C110*100</f>
        <v>0</v>
      </c>
      <c r="H111" s="39">
        <f>H110/C110*100</f>
        <v>0</v>
      </c>
    </row>
    <row r="112" spans="1:8" x14ac:dyDescent="0.2">
      <c r="A112" s="13"/>
      <c r="B112" s="14"/>
      <c r="C112" s="12">
        <v>202890</v>
      </c>
      <c r="D112" s="8">
        <f>SUM(E112:P112)</f>
        <v>218549.12601000001</v>
      </c>
      <c r="E112" s="10">
        <f>SUM('Daně M'!E111:G111)</f>
        <v>61725.559889999997</v>
      </c>
      <c r="F112" s="10">
        <f>SUM('Daně M'!H111:J111)</f>
        <v>47245.657309999995</v>
      </c>
      <c r="G112" s="10">
        <f>SUM('Daně M'!K111:M111)</f>
        <v>51960.63581</v>
      </c>
      <c r="H112" s="10">
        <f>SUM('Daně M'!N111:P111)</f>
        <v>57617.273000000001</v>
      </c>
    </row>
    <row r="113" spans="1:10" x14ac:dyDescent="0.2">
      <c r="A113" s="35">
        <v>1211</v>
      </c>
      <c r="B113" s="36" t="s">
        <v>29</v>
      </c>
      <c r="C113" s="37"/>
      <c r="D113" s="38">
        <f>D112/C112*100</f>
        <v>107.71803736507468</v>
      </c>
      <c r="E113" s="39">
        <f>E112/C112*100</f>
        <v>30.423165207748038</v>
      </c>
      <c r="F113" s="39">
        <f>F112/C112*100</f>
        <v>23.286341027157569</v>
      </c>
      <c r="G113" s="39">
        <f>G112/C112*100</f>
        <v>25.610249795455665</v>
      </c>
      <c r="H113" s="39">
        <f>H112/C112*100</f>
        <v>28.398281334713392</v>
      </c>
    </row>
    <row r="114" spans="1:10" x14ac:dyDescent="0.2">
      <c r="A114" s="13"/>
      <c r="B114" s="14"/>
      <c r="C114" s="12">
        <v>26000</v>
      </c>
      <c r="D114" s="8">
        <f>SUM(E114:P114)</f>
        <v>27991.256989999998</v>
      </c>
      <c r="E114" s="10">
        <f>SUM('Daně M'!E113:G113)</f>
        <v>849.87518</v>
      </c>
      <c r="F114" s="10">
        <f>SUM('Daně M'!H113:J113)</f>
        <v>18024.361349999999</v>
      </c>
      <c r="G114" s="10">
        <f>SUM('Daně M'!K113:M113)</f>
        <v>1688.6239399999999</v>
      </c>
      <c r="H114" s="10">
        <f>SUM('Daně M'!N113:P113)</f>
        <v>7428.3965199999993</v>
      </c>
    </row>
    <row r="115" spans="1:10" x14ac:dyDescent="0.2">
      <c r="A115" s="35">
        <v>1511</v>
      </c>
      <c r="B115" s="36" t="s">
        <v>42</v>
      </c>
      <c r="C115" s="40"/>
      <c r="D115" s="38">
        <f>D114/C114*100</f>
        <v>107.65868073076923</v>
      </c>
      <c r="E115" s="39">
        <f>E114/C114*100</f>
        <v>3.2687506923076928</v>
      </c>
      <c r="F115" s="39">
        <f>F114/C114*100</f>
        <v>69.324466730769231</v>
      </c>
      <c r="G115" s="39">
        <f>G114/C114*100</f>
        <v>6.4947074615384608</v>
      </c>
      <c r="H115" s="39">
        <f>H114/C114*100</f>
        <v>28.570755846153844</v>
      </c>
    </row>
    <row r="116" spans="1:10" x14ac:dyDescent="0.2">
      <c r="C116" s="9"/>
      <c r="D116" s="17"/>
      <c r="E116" s="9"/>
      <c r="F116" s="9"/>
      <c r="G116" s="9"/>
      <c r="H116" s="9"/>
    </row>
    <row r="117" spans="1:10" s="15" customFormat="1" x14ac:dyDescent="0.2">
      <c r="C117" s="16">
        <f t="shared" ref="C117:H117" si="4">SUM(C102,C104,C106,C108,C110,C112,C114)</f>
        <v>458240</v>
      </c>
      <c r="D117" s="16">
        <f t="shared" si="4"/>
        <v>495888.54943000001</v>
      </c>
      <c r="E117" s="16">
        <f t="shared" si="4"/>
        <v>115782.21445999999</v>
      </c>
      <c r="F117" s="16">
        <f t="shared" si="4"/>
        <v>131247.88733</v>
      </c>
      <c r="G117" s="16">
        <f t="shared" si="4"/>
        <v>130105.52021</v>
      </c>
      <c r="H117" s="16">
        <f t="shared" si="4"/>
        <v>118752.92743</v>
      </c>
    </row>
    <row r="118" spans="1:10" s="2" customFormat="1" x14ac:dyDescent="0.2">
      <c r="A118" s="29"/>
      <c r="B118" s="29" t="s">
        <v>14</v>
      </c>
      <c r="C118" s="30"/>
      <c r="D118" s="31">
        <f>D117/C117*100</f>
        <v>108.21590202295741</v>
      </c>
      <c r="E118" s="31">
        <f>E117/C117*100</f>
        <v>25.26671928683659</v>
      </c>
      <c r="F118" s="31">
        <f>F117/C117*100</f>
        <v>28.641735188983937</v>
      </c>
      <c r="G118" s="31">
        <f>G117/C117*100</f>
        <v>28.392440688285614</v>
      </c>
      <c r="H118" s="31">
        <f>H117/C117*100</f>
        <v>25.915006858851257</v>
      </c>
    </row>
    <row r="119" spans="1:10" s="2" customFormat="1" x14ac:dyDescent="0.2">
      <c r="A119" s="52" t="s">
        <v>31</v>
      </c>
      <c r="B119" s="52"/>
      <c r="C119" s="44"/>
      <c r="D119" s="42">
        <f>SUM(E119:H119)</f>
        <v>99.999999999999986</v>
      </c>
      <c r="E119" s="43">
        <f>E118/D118*100</f>
        <v>23.348434762828475</v>
      </c>
      <c r="F119" s="43">
        <f>F118/D118*100</f>
        <v>26.467214756392966</v>
      </c>
      <c r="G119" s="43">
        <f>G118/D118*100</f>
        <v>26.23684704144712</v>
      </c>
      <c r="H119" s="43">
        <f>H118/D118*100</f>
        <v>23.947503439331431</v>
      </c>
      <c r="I119" s="45"/>
      <c r="J119" s="45"/>
    </row>
    <row r="120" spans="1:10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</sheetData>
  <mergeCells count="10">
    <mergeCell ref="A97:H97"/>
    <mergeCell ref="A119:B119"/>
    <mergeCell ref="A1:H1"/>
    <mergeCell ref="A95:B95"/>
    <mergeCell ref="A73:H73"/>
    <mergeCell ref="A71:B71"/>
    <mergeCell ref="A23:B23"/>
    <mergeCell ref="A49:H49"/>
    <mergeCell ref="A47:B47"/>
    <mergeCell ref="A25:H25"/>
  </mergeCells>
  <phoneticPr fontId="0" type="noConversion"/>
  <printOptions horizontalCentered="1"/>
  <pageMargins left="0.98425196850393704" right="0.98425196850393704" top="0.59055118110236227" bottom="0.59055118110236227" header="0.31496062992125984" footer="0.31496062992125984"/>
  <pageSetup paperSize="9" firstPageNumber="44" orientation="landscape" horizontalDpi="300" verticalDpi="300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M</vt:lpstr>
      <vt:lpstr>Daně Q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2015-02-27T07:47:16Z</cp:lastPrinted>
  <dcterms:created xsi:type="dcterms:W3CDTF">2001-03-06T09:20:34Z</dcterms:created>
  <dcterms:modified xsi:type="dcterms:W3CDTF">2015-03-23T14:39:45Z</dcterms:modified>
</cp:coreProperties>
</file>