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1700"/>
  </bookViews>
  <sheets>
    <sheet name="Jesle text" sheetId="1" r:id="rId1"/>
    <sheet name="Jesle tabulka" sheetId="3" r:id="rId2"/>
  </sheets>
  <calcPr calcId="145621"/>
</workbook>
</file>

<file path=xl/calcChain.xml><?xml version="1.0" encoding="utf-8"?>
<calcChain xmlns="http://schemas.openxmlformats.org/spreadsheetml/2006/main">
  <c r="B46" i="1" l="1"/>
  <c r="A46" i="1"/>
  <c r="B40" i="1"/>
  <c r="B33" i="1"/>
  <c r="D26" i="1"/>
  <c r="C26" i="1"/>
  <c r="B26" i="1"/>
  <c r="E25" i="1"/>
  <c r="E24" i="1"/>
  <c r="E23" i="1"/>
  <c r="E22" i="1"/>
  <c r="C17" i="1"/>
  <c r="E26" i="1" l="1"/>
  <c r="M16" i="3" l="1"/>
  <c r="H36" i="3" l="1"/>
  <c r="H35" i="3"/>
  <c r="H34" i="3"/>
  <c r="M28" i="3"/>
  <c r="M27" i="3"/>
  <c r="M26" i="3"/>
  <c r="M21" i="3"/>
  <c r="M20" i="3"/>
  <c r="M19" i="3"/>
  <c r="M18" i="3"/>
  <c r="M17" i="3"/>
  <c r="M15" i="3"/>
  <c r="M13" i="3"/>
  <c r="M12" i="3"/>
  <c r="M9" i="3"/>
  <c r="M8" i="3"/>
  <c r="M7" i="3"/>
  <c r="M32" i="3" l="1"/>
  <c r="M10" i="3"/>
  <c r="N11" i="3" l="1"/>
  <c r="L11" i="3"/>
  <c r="K11" i="3"/>
  <c r="J11" i="3"/>
  <c r="N6" i="3"/>
  <c r="L6" i="3"/>
  <c r="K6" i="3"/>
  <c r="J6" i="3"/>
  <c r="K31" i="3" l="1"/>
  <c r="K33" i="3" s="1"/>
  <c r="J31" i="3"/>
  <c r="J33" i="3" s="1"/>
  <c r="M11" i="3"/>
  <c r="L31" i="3"/>
  <c r="N31" i="3"/>
  <c r="N33" i="3" s="1"/>
  <c r="M6" i="3"/>
  <c r="L33" i="3" l="1"/>
  <c r="M33" i="3" s="1"/>
  <c r="M31" i="3"/>
  <c r="M37" i="3"/>
  <c r="W32" i="3"/>
  <c r="R32" i="3"/>
  <c r="I32" i="3"/>
  <c r="G32" i="3"/>
  <c r="F32" i="3"/>
  <c r="E32" i="3"/>
  <c r="W30" i="3"/>
  <c r="R30" i="3"/>
  <c r="I30" i="3"/>
  <c r="G30" i="3"/>
  <c r="F30" i="3"/>
  <c r="E30" i="3"/>
  <c r="W29" i="3"/>
  <c r="R29" i="3"/>
  <c r="I29" i="3"/>
  <c r="G29" i="3"/>
  <c r="F29" i="3"/>
  <c r="E29" i="3"/>
  <c r="W28" i="3"/>
  <c r="R28" i="3"/>
  <c r="I28" i="3"/>
  <c r="G28" i="3"/>
  <c r="F28" i="3"/>
  <c r="E28" i="3"/>
  <c r="W27" i="3"/>
  <c r="R27" i="3"/>
  <c r="I27" i="3"/>
  <c r="G27" i="3"/>
  <c r="F27" i="3"/>
  <c r="E27" i="3"/>
  <c r="W26" i="3"/>
  <c r="R26" i="3"/>
  <c r="I26" i="3"/>
  <c r="G26" i="3"/>
  <c r="F26" i="3"/>
  <c r="E26" i="3"/>
  <c r="W25" i="3"/>
  <c r="R25" i="3"/>
  <c r="I25" i="3"/>
  <c r="G25" i="3"/>
  <c r="F25" i="3"/>
  <c r="E25" i="3"/>
  <c r="W24" i="3"/>
  <c r="R24" i="3"/>
  <c r="I24" i="3"/>
  <c r="G24" i="3"/>
  <c r="F24" i="3"/>
  <c r="E24" i="3"/>
  <c r="W23" i="3"/>
  <c r="R23" i="3"/>
  <c r="I23" i="3"/>
  <c r="G23" i="3"/>
  <c r="F23" i="3"/>
  <c r="E23" i="3"/>
  <c r="W22" i="3"/>
  <c r="R22" i="3"/>
  <c r="I22" i="3"/>
  <c r="G22" i="3"/>
  <c r="F22" i="3"/>
  <c r="E22" i="3"/>
  <c r="W21" i="3"/>
  <c r="R21" i="3"/>
  <c r="I21" i="3"/>
  <c r="G21" i="3"/>
  <c r="F21" i="3"/>
  <c r="E21" i="3"/>
  <c r="W20" i="3"/>
  <c r="R20" i="3"/>
  <c r="I20" i="3"/>
  <c r="G20" i="3"/>
  <c r="F20" i="3"/>
  <c r="E20" i="3"/>
  <c r="W19" i="3"/>
  <c r="R19" i="3"/>
  <c r="I19" i="3"/>
  <c r="G19" i="3"/>
  <c r="F19" i="3"/>
  <c r="E19" i="3"/>
  <c r="W18" i="3"/>
  <c r="R18" i="3"/>
  <c r="I18" i="3"/>
  <c r="G18" i="3"/>
  <c r="F18" i="3"/>
  <c r="E18" i="3"/>
  <c r="W17" i="3"/>
  <c r="R17" i="3"/>
  <c r="I17" i="3"/>
  <c r="G17" i="3"/>
  <c r="F17" i="3"/>
  <c r="E17" i="3"/>
  <c r="W16" i="3"/>
  <c r="R16" i="3"/>
  <c r="I16" i="3"/>
  <c r="G16" i="3"/>
  <c r="F16" i="3"/>
  <c r="E16" i="3"/>
  <c r="W15" i="3"/>
  <c r="R15" i="3"/>
  <c r="I15" i="3"/>
  <c r="G15" i="3"/>
  <c r="F15" i="3"/>
  <c r="E15" i="3"/>
  <c r="W14" i="3"/>
  <c r="R14" i="3"/>
  <c r="I14" i="3"/>
  <c r="G14" i="3"/>
  <c r="F14" i="3"/>
  <c r="E14" i="3"/>
  <c r="W13" i="3"/>
  <c r="R13" i="3"/>
  <c r="I13" i="3"/>
  <c r="G13" i="3"/>
  <c r="F13" i="3"/>
  <c r="E13" i="3"/>
  <c r="W12" i="3"/>
  <c r="R12" i="3"/>
  <c r="I12" i="3"/>
  <c r="G12" i="3"/>
  <c r="F12" i="3"/>
  <c r="E12" i="3"/>
  <c r="X11" i="3"/>
  <c r="V11" i="3"/>
  <c r="U11" i="3"/>
  <c r="T11" i="3"/>
  <c r="S11" i="3"/>
  <c r="Q11" i="3"/>
  <c r="P11" i="3"/>
  <c r="O11" i="3"/>
  <c r="W10" i="3"/>
  <c r="R10" i="3"/>
  <c r="I10" i="3"/>
  <c r="G10" i="3"/>
  <c r="F10" i="3"/>
  <c r="E10" i="3"/>
  <c r="W9" i="3"/>
  <c r="R9" i="3"/>
  <c r="I9" i="3"/>
  <c r="G9" i="3"/>
  <c r="F9" i="3"/>
  <c r="E9" i="3"/>
  <c r="W8" i="3"/>
  <c r="R8" i="3"/>
  <c r="I8" i="3"/>
  <c r="G8" i="3"/>
  <c r="F8" i="3"/>
  <c r="E8" i="3"/>
  <c r="W7" i="3"/>
  <c r="R7" i="3"/>
  <c r="I7" i="3"/>
  <c r="G7" i="3"/>
  <c r="F7" i="3"/>
  <c r="F6" i="3" s="1"/>
  <c r="E7" i="3"/>
  <c r="X6" i="3"/>
  <c r="X31" i="3" s="1"/>
  <c r="X33" i="3" s="1"/>
  <c r="V6" i="3"/>
  <c r="U6" i="3"/>
  <c r="T6" i="3"/>
  <c r="S6" i="3"/>
  <c r="S31" i="3" s="1"/>
  <c r="S33" i="3" s="1"/>
  <c r="Q6" i="3"/>
  <c r="P6" i="3"/>
  <c r="O6" i="3"/>
  <c r="F11" i="3" l="1"/>
  <c r="F31" i="3" s="1"/>
  <c r="F33" i="3" s="1"/>
  <c r="I11" i="3"/>
  <c r="R6" i="3"/>
  <c r="W6" i="3"/>
  <c r="G6" i="3"/>
  <c r="H6" i="3" s="1"/>
  <c r="E6" i="3"/>
  <c r="G11" i="3"/>
  <c r="I6" i="3"/>
  <c r="T31" i="3"/>
  <c r="T33" i="3" s="1"/>
  <c r="R11" i="3"/>
  <c r="E11" i="3"/>
  <c r="O31" i="3"/>
  <c r="O33" i="3" s="1"/>
  <c r="W11" i="3"/>
  <c r="H24" i="3"/>
  <c r="P31" i="3"/>
  <c r="P33" i="3" s="1"/>
  <c r="U31" i="3"/>
  <c r="U33" i="3" s="1"/>
  <c r="H16" i="3"/>
  <c r="H8" i="3"/>
  <c r="H10" i="3"/>
  <c r="H13" i="3"/>
  <c r="H15" i="3"/>
  <c r="H17" i="3"/>
  <c r="H19" i="3"/>
  <c r="H21" i="3"/>
  <c r="H23" i="3"/>
  <c r="H25" i="3"/>
  <c r="H27" i="3"/>
  <c r="H29" i="3"/>
  <c r="H32" i="3"/>
  <c r="H7" i="3"/>
  <c r="H9" i="3"/>
  <c r="H12" i="3"/>
  <c r="H18" i="3"/>
  <c r="H20" i="3"/>
  <c r="H22" i="3"/>
  <c r="H26" i="3"/>
  <c r="H28" i="3"/>
  <c r="H30" i="3"/>
  <c r="H14" i="3"/>
  <c r="Q31" i="3"/>
  <c r="V31" i="3"/>
  <c r="G31" i="3" l="1"/>
  <c r="H31" i="3" s="1"/>
  <c r="I31" i="3"/>
  <c r="I33" i="3" s="1"/>
  <c r="E31" i="3"/>
  <c r="E33" i="3" s="1"/>
  <c r="H11" i="3"/>
  <c r="R31" i="3"/>
  <c r="Q33" i="3"/>
  <c r="R33" i="3" s="1"/>
  <c r="W31" i="3"/>
  <c r="V33" i="3"/>
  <c r="W33" i="3" s="1"/>
  <c r="G33" i="3" l="1"/>
  <c r="H33" i="3" s="1"/>
</calcChain>
</file>

<file path=xl/sharedStrings.xml><?xml version="1.0" encoding="utf-8"?>
<sst xmlns="http://schemas.openxmlformats.org/spreadsheetml/2006/main" count="213" uniqueCount="141">
  <si>
    <t>Kategorie</t>
  </si>
  <si>
    <t>Kč</t>
  </si>
  <si>
    <t>Peněžní fond</t>
  </si>
  <si>
    <t>Fond odměn</t>
  </si>
  <si>
    <t>Fond kulturních a sociálních potřeb</t>
  </si>
  <si>
    <t>Číslo účtu - Název účtu dle rozvahy</t>
  </si>
  <si>
    <t>Číslo faktury</t>
  </si>
  <si>
    <t>Celkem</t>
  </si>
  <si>
    <t>Účel</t>
  </si>
  <si>
    <t>Datum schválení úpravy FP</t>
  </si>
  <si>
    <t>Datum provedení úpravy FP</t>
  </si>
  <si>
    <t>Text úpravy finančního plánu</t>
  </si>
  <si>
    <t>Hlavní činnost (zřizovatel)</t>
  </si>
  <si>
    <t>Jesle, sídliště Svobody, Prostějov</t>
  </si>
  <si>
    <t>Poř. číslo</t>
  </si>
  <si>
    <t>Ukazatel</t>
  </si>
  <si>
    <t>Měrná jednotka</t>
  </si>
  <si>
    <t>Vztah ke zřizovateli</t>
  </si>
  <si>
    <t>Vztah k Olomouckému kraji, popř. SR ČR apod.</t>
  </si>
  <si>
    <t>Doplňková činnost</t>
  </si>
  <si>
    <t>Schválený roční plán</t>
  </si>
  <si>
    <t>Roční plán</t>
  </si>
  <si>
    <t>Skutečnost</t>
  </si>
  <si>
    <t>SK/RP</t>
  </si>
  <si>
    <t>1.</t>
  </si>
  <si>
    <t>Výnosy celkem</t>
  </si>
  <si>
    <t>2.</t>
  </si>
  <si>
    <t>60X až 64X - Výnosy z činnosti</t>
  </si>
  <si>
    <t>3.</t>
  </si>
  <si>
    <t>66X - Finanční výnosy</t>
  </si>
  <si>
    <t>4.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</si>
  <si>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</si>
  <si>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</si>
  <si>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</si>
  <si>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</si>
  <si>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</si>
  <si>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</si>
  <si>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</si>
  <si>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</si>
  <si>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</si>
  <si>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10.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</si>
  <si>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</si>
  <si>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</si>
  <si>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</si>
  <si>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</si>
  <si>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</si>
  <si>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</si>
  <si>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</si>
  <si>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</si>
  <si>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</si>
  <si>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</si>
  <si>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</si>
  <si>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</si>
  <si>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</si>
  <si>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18.</t>
  </si>
  <si>
    <t>19.</t>
  </si>
  <si>
    <t>543 - Dary</t>
  </si>
  <si>
    <t>20.</t>
  </si>
  <si>
    <t>21.</t>
  </si>
  <si>
    <t>22.</t>
  </si>
  <si>
    <t>23.</t>
  </si>
  <si>
    <t>24.</t>
  </si>
  <si>
    <t>56X - Finanční náklady</t>
  </si>
  <si>
    <t>25.</t>
  </si>
  <si>
    <t>26.</t>
  </si>
  <si>
    <t>Výsledek hospodaření před zdaněním</t>
  </si>
  <si>
    <t>27.</t>
  </si>
  <si>
    <t>28.</t>
  </si>
  <si>
    <t>Výsledek hospodaření po zdanění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</si>
  <si>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</si>
  <si>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</si>
  <si>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</si>
  <si>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</si>
  <si>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</si>
  <si>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</si>
  <si>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</si>
  <si>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32.</t>
  </si>
  <si>
    <t>Vyúčtování účel. prostředků zřizovatele</t>
  </si>
  <si>
    <t>67X - Výnosy z transferů</t>
  </si>
  <si>
    <t>50X - Jiné spotřebované nákupy</t>
  </si>
  <si>
    <t>511 - Opravy a udržování</t>
  </si>
  <si>
    <t>53X - Daně a poplatky</t>
  </si>
  <si>
    <t>541, 542 - Pokuty, úroky z prodlení  a penále</t>
  </si>
  <si>
    <t>54X - Jiné ostatní náklady</t>
  </si>
  <si>
    <t>551 - Odpisy dlouhodobého majetku</t>
  </si>
  <si>
    <t>55X - Jiné odpisy, rezervy a opravné položky</t>
  </si>
  <si>
    <t>549 - Ostatní náklady z činnosti</t>
  </si>
  <si>
    <t>57X - Náklady na transfery</t>
  </si>
  <si>
    <t>59X - Daň z příjmů</t>
  </si>
  <si>
    <t>Jesle Sídliště Svobody v Prostějově, příspěvková organizace</t>
  </si>
  <si>
    <t>Komentář k tvorbě hospodářského výsledku roku 2013</t>
  </si>
  <si>
    <t>Doplňková činnost (zřizovatel)</t>
  </si>
  <si>
    <t>Ostatní</t>
  </si>
  <si>
    <t>Komentář k plánovanému užití fondu</t>
  </si>
  <si>
    <t>Rezervní fond celkem</t>
  </si>
  <si>
    <t>Způsob vymáhání pohledávky po lhůtě splatnosti (dosavadní a plánovaný)</t>
  </si>
  <si>
    <t>K 31.12.2014</t>
  </si>
  <si>
    <t>Srovn. skut. 2013</t>
  </si>
  <si>
    <t>1. Zlepšený výsledek hospodaření za rok 2014</t>
  </si>
  <si>
    <t>Celkem rok 2014</t>
  </si>
  <si>
    <t>2. Návrh na rozdělení zlepšeného výsledku hospodaření (zřizovatel) za rok 2014 na základě jeho projednání</t>
  </si>
  <si>
    <t>Zřizovatel</t>
  </si>
  <si>
    <t>Organizace</t>
  </si>
  <si>
    <t>Rezervní fond</t>
  </si>
  <si>
    <t>3. Fondové hospodaření příspěvkové organizace v roce 2014 v Kč</t>
  </si>
  <si>
    <t>Počáteční zůstatek 2014</t>
  </si>
  <si>
    <t>Zdroje 2014</t>
  </si>
  <si>
    <t>Čerpání 2014</t>
  </si>
  <si>
    <t>Konečný zůstatek 2014</t>
  </si>
  <si>
    <t>Investiční fond</t>
  </si>
  <si>
    <t>Odměny zaměstnancům - motivace k plnění mimořádných úkolů.</t>
  </si>
  <si>
    <t>Příspěvek na stravné zaměstnanců.</t>
  </si>
  <si>
    <t>4. Pohledávky roku 2014 po lhůtě splatnosti</t>
  </si>
  <si>
    <t>… atd. …</t>
  </si>
  <si>
    <t>5. Závazky roku 2014 po lhůtě splatnosti</t>
  </si>
  <si>
    <t>6. Přehled přijatých darů v roce 2014</t>
  </si>
  <si>
    <t>Čerpáno v roce 2014 (Kč)</t>
  </si>
  <si>
    <t>7. Úpravy finančního plánu příspěvkové organizace v roce 2014</t>
  </si>
  <si>
    <t>558  náklady DDHM - nákup sušičky</t>
  </si>
  <si>
    <t>648 zúčtování fondu -rezervní fond (závěry KD - nákup hraček)</t>
  </si>
  <si>
    <t xml:space="preserve">501 spotřeba materiálu - nákup stavebnice </t>
  </si>
  <si>
    <t>602 výnosy z činnosti - vyšší počet přijatých dětí</t>
  </si>
  <si>
    <t xml:space="preserve">518 služby ostatní -zvýšení cen stravného </t>
  </si>
  <si>
    <t>513 - fond reprezentace</t>
  </si>
  <si>
    <t>413 - rezervní fond</t>
  </si>
  <si>
    <t>416 - fond investiční - posílení fondu - oprava podlahy</t>
  </si>
  <si>
    <t xml:space="preserve">512 cestovné - výjezdní porada </t>
  </si>
  <si>
    <t xml:space="preserve">501 spotřeba materiálu - nákup hraček </t>
  </si>
  <si>
    <t>501 spotřeba materiálu - nákup potřebného vybavení</t>
  </si>
  <si>
    <t>511 ostatní služby - navýšení stravného pro děti</t>
  </si>
  <si>
    <t>525 zákonné a jiné soc.náklady posílení pol.chybný plán</t>
  </si>
  <si>
    <t>648 zúčtování fondu - fond odměn - dokrytí mezd</t>
  </si>
  <si>
    <t>521 mzdové náklady posílení - vyplacené odměny</t>
  </si>
  <si>
    <t>8. Plnění opatření z minulého kontrolního dne k výsledkům hospodaření za I. pololetí roku 2014</t>
  </si>
  <si>
    <t>9. Ostatní závěry, které vyplynuly z jednání kontrolního dne k výsledkům hospodaření za rok 2014, vztahované k období roku 2015, popř. obdobím následujícím</t>
  </si>
  <si>
    <t>Tvorba zlepšeného výsledku hospodaření:
Úspora energie: 24.633 Kč,výnosy z vlastní činnosti: 13.888 Kč, zákonné a soc. náklady: 8.714 Kč, spotřeba materiálu: 1.748 Kč, služby ostatní: 218 Kč a opravy a udržování: 633 Kč.</t>
  </si>
  <si>
    <t>Částka 24.633 Kč je dle ujednání KD 6.2.2015 účelově vázána na opravu podlahy v umývárně dětí .Část fin. prostředků bude použita na revitalizaci zahrady.</t>
  </si>
  <si>
    <t>501 spotřeba mat. - nákup sušičky - výměna za neopravitelnou</t>
  </si>
  <si>
    <r>
      <t xml:space="preserve">1. Účastníci KD, vzhledem k provedené analýze ZVH, doporučují ponechat organizaci celý výsledek hospodaření ve výši 49.832,80 Kč pro příděl do peněžních fondů organizace dle zákona č. 250/2000 Sb., o rozpočtových pravidlech územních rozpočtů, ve znění pozdějších předpisů a na základě předložených požadavků a potřeb organizace. Do rezervního fondu je navrženo převést částku 41.832,80 Kč s tím, že částka 24.633 Kč bude účelově vázána na opravu podlahy v umývárně dětí.  Do fondu odměn je navrženo převést částku 8.000 Kč. </t>
    </r>
    <r>
      <rPr>
        <b/>
        <sz val="8"/>
        <color indexed="8"/>
        <rFont val="Times New Roman"/>
        <family val="1"/>
        <charset val="238"/>
      </rPr>
      <t>Kontrola užití účelově vázaných prostředků bude provedena na KD k výsledkům hospodaření organizace za I. pololetí 2015.</t>
    </r>
  </si>
  <si>
    <t>2. Příděl fondům provede organizace na základě písemného vyrozumění OSV.</t>
  </si>
  <si>
    <t>1. Opatření z KD k výsledkům hospodaření za I. pololetí 2014 nebylo uloženo.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</si>
</sst>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5.5"/>
      <name val="Times New Roman CE"/>
      <family val="1"/>
      <charset val="238"/>
    </font>
    <font>
      <b/>
      <i/>
      <sz val="6"/>
      <name val="Times New Roman"/>
      <family val="1"/>
      <charset val="238"/>
    </font>
    <font>
      <b/>
      <i/>
      <sz val="6"/>
      <name val="Times New Roman CE"/>
      <family val="1"/>
      <charset val="238"/>
    </font>
    <font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6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3" fontId="3" fillId="0" borderId="0"/>
    <xf numFmtId="4" fontId="6" fillId="0" borderId="0">
      <alignment vertical="top"/>
    </xf>
  </cellStyleXfs>
  <cellXfs count="30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9" fontId="5" fillId="2" borderId="2" xfId="1" applyNumberFormat="1" applyFont="1" applyFill="1" applyBorder="1" applyAlignment="1">
      <alignment horizontal="center"/>
    </xf>
    <xf numFmtId="49" fontId="5" fillId="2" borderId="30" xfId="1" applyNumberFormat="1" applyFont="1" applyFill="1" applyBorder="1" applyAlignment="1">
      <alignment horizontal="center"/>
    </xf>
    <xf numFmtId="3" fontId="7" fillId="3" borderId="4" xfId="1" applyFont="1" applyFill="1" applyBorder="1" applyAlignment="1">
      <alignment horizontal="center"/>
    </xf>
    <xf numFmtId="3" fontId="7" fillId="3" borderId="2" xfId="1" applyFont="1" applyFill="1" applyBorder="1" applyAlignment="1">
      <alignment horizontal="left"/>
    </xf>
    <xf numFmtId="49" fontId="7" fillId="3" borderId="27" xfId="1" applyNumberFormat="1" applyFont="1" applyFill="1" applyBorder="1" applyAlignment="1">
      <alignment horizontal="center"/>
    </xf>
    <xf numFmtId="4" fontId="5" fillId="3" borderId="2" xfId="1" applyNumberFormat="1" applyFont="1" applyFill="1" applyBorder="1"/>
    <xf numFmtId="3" fontId="7" fillId="0" borderId="31" xfId="1" applyFont="1" applyBorder="1" applyAlignment="1">
      <alignment horizontal="center"/>
    </xf>
    <xf numFmtId="3" fontId="7" fillId="0" borderId="32" xfId="1" applyFont="1" applyBorder="1" applyAlignment="1">
      <alignment horizontal="left"/>
    </xf>
    <xf numFmtId="3" fontId="7" fillId="0" borderId="33" xfId="1" applyFont="1" applyBorder="1" applyAlignment="1">
      <alignment horizontal="left"/>
    </xf>
    <xf numFmtId="49" fontId="7" fillId="0" borderId="34" xfId="1" applyNumberFormat="1" applyFont="1" applyBorder="1" applyAlignment="1">
      <alignment horizontal="center"/>
    </xf>
    <xf numFmtId="4" fontId="5" fillId="0" borderId="10" xfId="1" applyNumberFormat="1" applyFont="1" applyFill="1" applyBorder="1"/>
    <xf numFmtId="3" fontId="8" fillId="0" borderId="35" xfId="1" applyFont="1" applyBorder="1" applyAlignment="1">
      <alignment horizontal="center"/>
    </xf>
    <xf numFmtId="3" fontId="8" fillId="0" borderId="36" xfId="1" applyFont="1" applyBorder="1" applyAlignment="1">
      <alignment horizontal="left"/>
    </xf>
    <xf numFmtId="3" fontId="8" fillId="0" borderId="37" xfId="1" applyFont="1" applyBorder="1" applyAlignment="1">
      <alignment horizontal="left"/>
    </xf>
    <xf numFmtId="49" fontId="8" fillId="0" borderId="38" xfId="1" applyNumberFormat="1" applyFont="1" applyBorder="1" applyAlignment="1">
      <alignment horizontal="center"/>
    </xf>
    <xf numFmtId="4" fontId="5" fillId="0" borderId="1" xfId="1" applyNumberFormat="1" applyFont="1" applyFill="1" applyBorder="1"/>
    <xf numFmtId="3" fontId="8" fillId="0" borderId="39" xfId="1" applyFont="1" applyBorder="1" applyAlignment="1">
      <alignment horizontal="center"/>
    </xf>
    <xf numFmtId="3" fontId="9" fillId="0" borderId="40" xfId="1" applyFont="1" applyBorder="1" applyAlignment="1">
      <alignment horizontal="left"/>
    </xf>
    <xf numFmtId="3" fontId="8" fillId="0" borderId="41" xfId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" fontId="5" fillId="0" borderId="19" xfId="1" applyNumberFormat="1" applyFont="1" applyFill="1" applyBorder="1"/>
    <xf numFmtId="49" fontId="7" fillId="3" borderId="2" xfId="1" applyNumberFormat="1" applyFont="1" applyFill="1" applyBorder="1" applyAlignment="1">
      <alignment horizontal="center"/>
    </xf>
    <xf numFmtId="3" fontId="7" fillId="0" borderId="31" xfId="1" applyFont="1" applyFill="1" applyBorder="1" applyAlignment="1">
      <alignment horizontal="center"/>
    </xf>
    <xf numFmtId="3" fontId="7" fillId="0" borderId="32" xfId="1" applyFont="1" applyFill="1" applyBorder="1" applyAlignment="1">
      <alignment horizontal="left"/>
    </xf>
    <xf numFmtId="3" fontId="7" fillId="0" borderId="33" xfId="1" applyFont="1" applyFill="1" applyBorder="1" applyAlignment="1">
      <alignment horizontal="left"/>
    </xf>
    <xf numFmtId="49" fontId="7" fillId="0" borderId="34" xfId="1" applyNumberFormat="1" applyFont="1" applyFill="1" applyBorder="1" applyAlignment="1">
      <alignment horizontal="center"/>
    </xf>
    <xf numFmtId="3" fontId="7" fillId="0" borderId="35" xfId="1" applyFont="1" applyBorder="1" applyAlignment="1">
      <alignment horizontal="center"/>
    </xf>
    <xf numFmtId="49" fontId="7" fillId="0" borderId="38" xfId="1" applyNumberFormat="1" applyFont="1" applyBorder="1" applyAlignment="1">
      <alignment horizontal="center"/>
    </xf>
    <xf numFmtId="3" fontId="7" fillId="0" borderId="36" xfId="1" applyFont="1" applyBorder="1" applyAlignment="1">
      <alignment horizontal="left"/>
    </xf>
    <xf numFmtId="3" fontId="7" fillId="0" borderId="37" xfId="1" applyFont="1" applyBorder="1" applyAlignment="1">
      <alignment horizontal="left"/>
    </xf>
    <xf numFmtId="3" fontId="7" fillId="0" borderId="35" xfId="1" applyFont="1" applyFill="1" applyBorder="1" applyAlignment="1">
      <alignment horizontal="center"/>
    </xf>
    <xf numFmtId="3" fontId="7" fillId="0" borderId="36" xfId="1" applyFont="1" applyFill="1" applyBorder="1" applyAlignment="1">
      <alignment horizontal="left"/>
    </xf>
    <xf numFmtId="3" fontId="7" fillId="0" borderId="37" xfId="1" applyFont="1" applyFill="1" applyBorder="1" applyAlignment="1">
      <alignment horizontal="left"/>
    </xf>
    <xf numFmtId="49" fontId="7" fillId="0" borderId="38" xfId="1" applyNumberFormat="1" applyFont="1" applyFill="1" applyBorder="1" applyAlignment="1">
      <alignment horizontal="center"/>
    </xf>
    <xf numFmtId="4" fontId="10" fillId="0" borderId="1" xfId="1" applyNumberFormat="1" applyFont="1" applyFill="1" applyBorder="1"/>
    <xf numFmtId="3" fontId="7" fillId="0" borderId="39" xfId="1" applyFont="1" applyBorder="1" applyAlignment="1">
      <alignment horizontal="center"/>
    </xf>
    <xf numFmtId="3" fontId="9" fillId="0" borderId="41" xfId="1" applyFont="1" applyBorder="1" applyAlignment="1">
      <alignment horizontal="left"/>
    </xf>
    <xf numFmtId="49" fontId="7" fillId="0" borderId="42" xfId="1" applyNumberFormat="1" applyFont="1" applyBorder="1" applyAlignment="1">
      <alignment horizontal="center"/>
    </xf>
    <xf numFmtId="4" fontId="10" fillId="0" borderId="19" xfId="1" applyNumberFormat="1" applyFont="1" applyFill="1" applyBorder="1"/>
    <xf numFmtId="3" fontId="7" fillId="3" borderId="4" xfId="1" applyFont="1" applyFill="1" applyBorder="1" applyAlignment="1">
      <alignment horizontal="left"/>
    </xf>
    <xf numFmtId="3" fontId="7" fillId="3" borderId="5" xfId="1" applyFont="1" applyFill="1" applyBorder="1" applyAlignment="1">
      <alignment horizontal="left"/>
    </xf>
    <xf numFmtId="4" fontId="10" fillId="3" borderId="43" xfId="1" applyNumberFormat="1" applyFont="1" applyFill="1" applyBorder="1"/>
    <xf numFmtId="4" fontId="5" fillId="3" borderId="43" xfId="1" applyNumberFormat="1" applyFont="1" applyFill="1" applyBorder="1"/>
    <xf numFmtId="3" fontId="7" fillId="0" borderId="4" xfId="1" applyFont="1" applyFill="1" applyBorder="1" applyAlignment="1">
      <alignment horizontal="center"/>
    </xf>
    <xf numFmtId="3" fontId="9" fillId="0" borderId="18" xfId="1" applyFont="1" applyFill="1" applyBorder="1" applyAlignment="1">
      <alignment horizontal="left"/>
    </xf>
    <xf numFmtId="3" fontId="9" fillId="0" borderId="44" xfId="1" applyFont="1" applyFill="1" applyBorder="1" applyAlignment="1">
      <alignment horizontal="left"/>
    </xf>
    <xf numFmtId="49" fontId="7" fillId="0" borderId="2" xfId="1" applyNumberFormat="1" applyFont="1" applyFill="1" applyBorder="1" applyAlignment="1">
      <alignment horizontal="center"/>
    </xf>
    <xf numFmtId="4" fontId="10" fillId="0" borderId="43" xfId="1" applyNumberFormat="1" applyFont="1" applyFill="1" applyBorder="1"/>
    <xf numFmtId="4" fontId="5" fillId="0" borderId="43" xfId="1" applyNumberFormat="1" applyFont="1" applyFill="1" applyBorder="1"/>
    <xf numFmtId="3" fontId="7" fillId="3" borderId="21" xfId="1" applyFont="1" applyFill="1" applyBorder="1" applyAlignment="1">
      <alignment horizontal="left"/>
    </xf>
    <xf numFmtId="3" fontId="7" fillId="3" borderId="22" xfId="1" applyFont="1" applyFill="1" applyBorder="1" applyAlignment="1">
      <alignment horizontal="left"/>
    </xf>
    <xf numFmtId="3" fontId="11" fillId="0" borderId="31" xfId="1" applyFont="1" applyBorder="1" applyAlignment="1">
      <alignment horizontal="center"/>
    </xf>
    <xf numFmtId="3" fontId="11" fillId="0" borderId="31" xfId="1" applyFont="1" applyBorder="1" applyAlignment="1">
      <alignment horizontal="left"/>
    </xf>
    <xf numFmtId="3" fontId="11" fillId="0" borderId="46" xfId="1" applyFont="1" applyBorder="1" applyAlignment="1">
      <alignment horizontal="left"/>
    </xf>
    <xf numFmtId="49" fontId="11" fillId="0" borderId="47" xfId="1" applyNumberFormat="1" applyFont="1" applyBorder="1" applyAlignment="1">
      <alignment horizontal="center"/>
    </xf>
    <xf numFmtId="4" fontId="10" fillId="0" borderId="10" xfId="1" applyNumberFormat="1" applyFont="1" applyFill="1" applyBorder="1"/>
    <xf numFmtId="4" fontId="11" fillId="0" borderId="35" xfId="1" applyNumberFormat="1" applyFont="1" applyBorder="1" applyAlignment="1">
      <alignment horizontal="center"/>
    </xf>
    <xf numFmtId="4" fontId="11" fillId="0" borderId="35" xfId="1" applyNumberFormat="1" applyFont="1" applyBorder="1" applyAlignment="1">
      <alignment horizontal="left"/>
    </xf>
    <xf numFmtId="4" fontId="11" fillId="0" borderId="50" xfId="1" applyNumberFormat="1" applyFont="1" applyBorder="1" applyAlignment="1">
      <alignment horizontal="left"/>
    </xf>
    <xf numFmtId="4" fontId="11" fillId="0" borderId="38" xfId="1" applyNumberFormat="1" applyFont="1" applyBorder="1" applyAlignment="1">
      <alignment horizontal="center"/>
    </xf>
    <xf numFmtId="3" fontId="11" fillId="0" borderId="39" xfId="1" applyFont="1" applyBorder="1" applyAlignment="1">
      <alignment horizontal="center"/>
    </xf>
    <xf numFmtId="3" fontId="11" fillId="0" borderId="39" xfId="1" applyFont="1" applyBorder="1" applyAlignment="1">
      <alignment horizontal="left"/>
    </xf>
    <xf numFmtId="3" fontId="11" fillId="0" borderId="51" xfId="1" applyFont="1" applyBorder="1" applyAlignment="1">
      <alignment horizontal="left"/>
    </xf>
    <xf numFmtId="49" fontId="11" fillId="0" borderId="42" xfId="1" applyNumberFormat="1" applyFont="1" applyBorder="1" applyAlignment="1">
      <alignment horizontal="center"/>
    </xf>
    <xf numFmtId="3" fontId="5" fillId="3" borderId="4" xfId="1" applyFont="1" applyFill="1" applyBorder="1" applyAlignment="1">
      <alignment horizontal="center"/>
    </xf>
    <xf numFmtId="3" fontId="5" fillId="3" borderId="2" xfId="1" applyFont="1" applyFill="1" applyBorder="1"/>
    <xf numFmtId="49" fontId="5" fillId="3" borderId="2" xfId="1" applyNumberFormat="1" applyFont="1" applyFill="1" applyBorder="1" applyAlignment="1">
      <alignment horizontal="center"/>
    </xf>
    <xf numFmtId="3" fontId="5" fillId="3" borderId="18" xfId="1" applyFont="1" applyFill="1" applyBorder="1"/>
    <xf numFmtId="3" fontId="5" fillId="3" borderId="43" xfId="1" applyFont="1" applyFill="1" applyBorder="1"/>
    <xf numFmtId="4" fontId="5" fillId="3" borderId="44" xfId="1" applyNumberFormat="1" applyFont="1" applyFill="1" applyBorder="1"/>
    <xf numFmtId="3" fontId="7" fillId="3" borderId="2" xfId="1" applyNumberFormat="1" applyFont="1" applyFill="1" applyBorder="1"/>
    <xf numFmtId="3" fontId="5" fillId="0" borderId="32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40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43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7" fillId="0" borderId="32" xfId="1" applyNumberFormat="1" applyFont="1" applyBorder="1"/>
    <xf numFmtId="3" fontId="5" fillId="0" borderId="10" xfId="1" applyNumberFormat="1" applyFont="1" applyBorder="1"/>
    <xf numFmtId="3" fontId="5" fillId="0" borderId="8" xfId="1" applyNumberFormat="1" applyFont="1" applyBorder="1" applyAlignment="1">
      <alignment horizontal="right"/>
    </xf>
    <xf numFmtId="3" fontId="8" fillId="0" borderId="36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8" fillId="0" borderId="40" xfId="1" applyNumberFormat="1" applyFont="1" applyBorder="1" applyAlignment="1">
      <alignment horizontal="right"/>
    </xf>
    <xf numFmtId="3" fontId="5" fillId="3" borderId="4" xfId="1" applyNumberFormat="1" applyFont="1" applyFill="1" applyBorder="1" applyAlignment="1">
      <alignment horizontal="right"/>
    </xf>
    <xf numFmtId="3" fontId="7" fillId="3" borderId="4" xfId="1" applyNumberFormat="1" applyFont="1" applyFill="1" applyBorder="1"/>
    <xf numFmtId="3" fontId="7" fillId="0" borderId="32" xfId="1" applyNumberFormat="1" applyFont="1" applyBorder="1" applyAlignment="1">
      <alignment horizontal="right"/>
    </xf>
    <xf numFmtId="3" fontId="5" fillId="0" borderId="10" xfId="1" applyNumberFormat="1" applyFont="1" applyFill="1" applyBorder="1"/>
    <xf numFmtId="3" fontId="7" fillId="0" borderId="36" xfId="1" applyNumberFormat="1" applyFont="1" applyBorder="1" applyAlignment="1">
      <alignment horizontal="right"/>
    </xf>
    <xf numFmtId="3" fontId="7" fillId="0" borderId="36" xfId="1" applyNumberFormat="1" applyFont="1" applyBorder="1" applyAlignment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3" fontId="7" fillId="0" borderId="40" xfId="1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 vertical="top"/>
    </xf>
    <xf numFmtId="3" fontId="5" fillId="0" borderId="45" xfId="1" applyNumberFormat="1" applyFont="1" applyBorder="1" applyAlignment="1">
      <alignment horizontal="right"/>
    </xf>
    <xf numFmtId="3" fontId="5" fillId="0" borderId="43" xfId="0" applyNumberFormat="1" applyFont="1" applyBorder="1" applyAlignment="1">
      <alignment vertical="top"/>
    </xf>
    <xf numFmtId="3" fontId="5" fillId="0" borderId="6" xfId="1" applyNumberFormat="1" applyFont="1" applyBorder="1"/>
    <xf numFmtId="3" fontId="5" fillId="0" borderId="32" xfId="1" applyNumberFormat="1" applyFont="1" applyBorder="1"/>
    <xf numFmtId="3" fontId="5" fillId="0" borderId="6" xfId="1" applyNumberFormat="1" applyFont="1" applyFill="1" applyBorder="1" applyAlignment="1">
      <alignment horizontal="right"/>
    </xf>
    <xf numFmtId="3" fontId="5" fillId="0" borderId="32" xfId="1" applyNumberFormat="1" applyFont="1" applyFill="1" applyBorder="1"/>
    <xf numFmtId="3" fontId="5" fillId="0" borderId="8" xfId="1" applyNumberFormat="1" applyFont="1" applyFill="1" applyBorder="1" applyAlignment="1">
      <alignment horizontal="right"/>
    </xf>
    <xf numFmtId="3" fontId="5" fillId="0" borderId="36" xfId="1" applyNumberFormat="1" applyFont="1" applyFill="1" applyBorder="1"/>
    <xf numFmtId="3" fontId="5" fillId="0" borderId="36" xfId="1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top"/>
    </xf>
    <xf numFmtId="3" fontId="5" fillId="0" borderId="40" xfId="0" applyNumberFormat="1" applyFont="1" applyBorder="1" applyAlignment="1">
      <alignment horizontal="right" vertical="top"/>
    </xf>
    <xf numFmtId="3" fontId="5" fillId="0" borderId="45" xfId="0" applyNumberFormat="1" applyFont="1" applyBorder="1" applyAlignment="1">
      <alignment vertical="top"/>
    </xf>
    <xf numFmtId="3" fontId="5" fillId="0" borderId="18" xfId="0" applyNumberFormat="1" applyFont="1" applyBorder="1" applyAlignment="1">
      <alignment vertical="top"/>
    </xf>
    <xf numFmtId="3" fontId="5" fillId="0" borderId="6" xfId="1" applyNumberFormat="1" applyFont="1" applyFill="1" applyBorder="1"/>
    <xf numFmtId="3" fontId="5" fillId="0" borderId="36" xfId="1" applyNumberFormat="1" applyFont="1" applyBorder="1" applyAlignment="1"/>
    <xf numFmtId="3" fontId="5" fillId="0" borderId="1" xfId="1" applyNumberFormat="1" applyFont="1" applyBorder="1" applyAlignment="1"/>
    <xf numFmtId="3" fontId="5" fillId="0" borderId="8" xfId="1" applyNumberFormat="1" applyFont="1" applyFill="1" applyBorder="1"/>
    <xf numFmtId="3" fontId="5" fillId="0" borderId="40" xfId="0" applyNumberFormat="1" applyFont="1" applyBorder="1" applyAlignment="1">
      <alignment vertical="top"/>
    </xf>
    <xf numFmtId="3" fontId="5" fillId="0" borderId="19" xfId="0" applyNumberFormat="1" applyFont="1" applyBorder="1" applyAlignment="1">
      <alignment vertical="top"/>
    </xf>
    <xf numFmtId="3" fontId="5" fillId="0" borderId="33" xfId="1" applyNumberFormat="1" applyFont="1" applyBorder="1"/>
    <xf numFmtId="3" fontId="5" fillId="0" borderId="37" xfId="1" applyNumberFormat="1" applyFont="1" applyBorder="1" applyAlignment="1">
      <alignment horizontal="right"/>
    </xf>
    <xf numFmtId="3" fontId="5" fillId="0" borderId="41" xfId="1" applyNumberFormat="1" applyFont="1" applyBorder="1" applyAlignment="1">
      <alignment horizontal="right"/>
    </xf>
    <xf numFmtId="3" fontId="5" fillId="0" borderId="33" xfId="1" applyNumberFormat="1" applyFont="1" applyFill="1" applyBorder="1" applyAlignment="1">
      <alignment horizontal="right"/>
    </xf>
    <xf numFmtId="3" fontId="5" fillId="0" borderId="37" xfId="1" applyNumberFormat="1" applyFont="1" applyBorder="1" applyAlignment="1"/>
    <xf numFmtId="3" fontId="5" fillId="0" borderId="37" xfId="1" applyNumberFormat="1" applyFont="1" applyFill="1" applyBorder="1"/>
    <xf numFmtId="3" fontId="10" fillId="0" borderId="37" xfId="1" applyNumberFormat="1" applyFont="1" applyFill="1" applyBorder="1" applyAlignment="1">
      <alignment horizontal="center"/>
    </xf>
    <xf numFmtId="3" fontId="5" fillId="0" borderId="41" xfId="0" applyNumberFormat="1" applyFont="1" applyBorder="1" applyAlignment="1">
      <alignment vertical="top"/>
    </xf>
    <xf numFmtId="3" fontId="5" fillId="0" borderId="44" xfId="0" applyNumberFormat="1" applyFont="1" applyBorder="1" applyAlignment="1">
      <alignment vertical="top"/>
    </xf>
    <xf numFmtId="0" fontId="12" fillId="0" borderId="0" xfId="0" applyFont="1"/>
    <xf numFmtId="3" fontId="7" fillId="0" borderId="18" xfId="1" applyNumberFormat="1" applyFont="1" applyFill="1" applyBorder="1"/>
    <xf numFmtId="3" fontId="7" fillId="3" borderId="2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4" fontId="5" fillId="3" borderId="19" xfId="1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4" fontId="15" fillId="2" borderId="3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6" fillId="0" borderId="0" xfId="0" applyNumberFormat="1" applyFont="1" applyAlignment="1"/>
    <xf numFmtId="0" fontId="19" fillId="0" borderId="0" xfId="0" applyFont="1"/>
    <xf numFmtId="0" fontId="15" fillId="2" borderId="10" xfId="0" applyFont="1" applyFill="1" applyBorder="1" applyAlignment="1">
      <alignment vertical="center"/>
    </xf>
    <xf numFmtId="4" fontId="15" fillId="0" borderId="10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7" fillId="0" borderId="0" xfId="0" applyFont="1" applyFill="1" applyAlignment="1">
      <alignment horizontal="center"/>
    </xf>
    <xf numFmtId="4" fontId="16" fillId="0" borderId="3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6" fillId="0" borderId="10" xfId="0" applyNumberFormat="1" applyFont="1" applyBorder="1" applyAlignment="1">
      <alignment vertical="center"/>
    </xf>
    <xf numFmtId="4" fontId="16" fillId="0" borderId="0" xfId="0" applyNumberFormat="1" applyFont="1"/>
    <xf numFmtId="4" fontId="16" fillId="0" borderId="13" xfId="0" applyNumberFormat="1" applyFont="1" applyBorder="1" applyAlignment="1">
      <alignment vertical="center"/>
    </xf>
    <xf numFmtId="0" fontId="16" fillId="0" borderId="0" xfId="0" applyFont="1" applyBorder="1"/>
    <xf numFmtId="3" fontId="22" fillId="0" borderId="48" xfId="0" applyNumberFormat="1" applyFont="1" applyBorder="1" applyAlignment="1">
      <alignment vertical="top"/>
    </xf>
    <xf numFmtId="3" fontId="22" fillId="0" borderId="3" xfId="0" applyNumberFormat="1" applyFont="1" applyBorder="1" applyAlignment="1">
      <alignment vertical="top"/>
    </xf>
    <xf numFmtId="3" fontId="22" fillId="0" borderId="49" xfId="0" applyNumberFormat="1" applyFont="1" applyBorder="1" applyAlignment="1">
      <alignment vertical="top"/>
    </xf>
    <xf numFmtId="3" fontId="22" fillId="0" borderId="40" xfId="0" applyNumberFormat="1" applyFont="1" applyBorder="1" applyAlignment="1">
      <alignment vertical="top"/>
    </xf>
    <xf numFmtId="3" fontId="22" fillId="0" borderId="19" xfId="0" applyNumberFormat="1" applyFont="1" applyBorder="1" applyAlignment="1">
      <alignment vertical="top"/>
    </xf>
    <xf numFmtId="3" fontId="22" fillId="0" borderId="41" xfId="0" applyNumberFormat="1" applyFont="1" applyBorder="1" applyAlignment="1">
      <alignment vertical="top"/>
    </xf>
    <xf numFmtId="0" fontId="17" fillId="3" borderId="2" xfId="0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/>
    </xf>
    <xf numFmtId="3" fontId="22" fillId="0" borderId="36" xfId="0" applyNumberFormat="1" applyFont="1" applyBorder="1" applyAlignment="1">
      <alignment vertical="top"/>
    </xf>
    <xf numFmtId="3" fontId="22" fillId="0" borderId="1" xfId="0" applyNumberFormat="1" applyFont="1" applyBorder="1" applyAlignment="1">
      <alignment vertical="top"/>
    </xf>
    <xf numFmtId="3" fontId="22" fillId="0" borderId="37" xfId="0" applyNumberFormat="1" applyFont="1" applyBorder="1" applyAlignment="1">
      <alignment vertical="top"/>
    </xf>
    <xf numFmtId="0" fontId="17" fillId="0" borderId="25" xfId="0" applyFont="1" applyFill="1" applyBorder="1" applyAlignment="1"/>
    <xf numFmtId="0" fontId="17" fillId="0" borderId="0" xfId="0" applyFont="1" applyFill="1" applyBorder="1" applyAlignment="1"/>
    <xf numFmtId="0" fontId="15" fillId="7" borderId="10" xfId="0" applyFont="1" applyFill="1" applyBorder="1" applyAlignment="1">
      <alignment vertical="center"/>
    </xf>
    <xf numFmtId="0" fontId="18" fillId="0" borderId="57" xfId="0" applyFont="1" applyFill="1" applyBorder="1" applyAlignment="1"/>
    <xf numFmtId="0" fontId="18" fillId="0" borderId="0" xfId="0" applyFont="1" applyFill="1" applyBorder="1" applyAlignment="1"/>
    <xf numFmtId="4" fontId="16" fillId="0" borderId="57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left"/>
    </xf>
    <xf numFmtId="4" fontId="15" fillId="0" borderId="12" xfId="0" applyNumberFormat="1" applyFont="1" applyBorder="1" applyAlignment="1">
      <alignment vertical="center"/>
    </xf>
    <xf numFmtId="0" fontId="18" fillId="0" borderId="5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4" fontId="16" fillId="0" borderId="0" xfId="0" applyNumberFormat="1" applyFont="1" applyFill="1" applyAlignment="1"/>
    <xf numFmtId="0" fontId="16" fillId="0" borderId="0" xfId="0" applyFont="1" applyFill="1" applyBorder="1"/>
    <xf numFmtId="0" fontId="16" fillId="0" borderId="12" xfId="0" applyFont="1" applyBorder="1" applyAlignment="1">
      <alignment vertical="center"/>
    </xf>
    <xf numFmtId="0" fontId="16" fillId="0" borderId="12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14" fontId="24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4" fontId="24" fillId="0" borderId="11" xfId="0" applyNumberFormat="1" applyFont="1" applyBorder="1" applyAlignment="1">
      <alignment horizontal="left" vertical="center" wrapText="1"/>
    </xf>
    <xf numFmtId="4" fontId="24" fillId="0" borderId="9" xfId="0" applyNumberFormat="1" applyFont="1" applyBorder="1" applyAlignment="1">
      <alignment horizontal="left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24" fillId="0" borderId="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4" fontId="25" fillId="0" borderId="8" xfId="2" applyFont="1" applyBorder="1" applyAlignment="1">
      <alignment horizontal="left" vertical="top" wrapText="1"/>
    </xf>
    <xf numFmtId="4" fontId="25" fillId="0" borderId="11" xfId="2" applyFont="1" applyBorder="1" applyAlignment="1">
      <alignment horizontal="left" vertical="top" wrapText="1"/>
    </xf>
    <xf numFmtId="4" fontId="25" fillId="0" borderId="9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5" fillId="5" borderId="0" xfId="0" applyFont="1" applyFill="1" applyAlignment="1">
      <alignment horizontal="left"/>
    </xf>
    <xf numFmtId="4" fontId="15" fillId="6" borderId="2" xfId="0" applyNumberFormat="1" applyFont="1" applyFill="1" applyBorder="1" applyAlignment="1">
      <alignment horizontal="left"/>
    </xf>
    <xf numFmtId="4" fontId="17" fillId="3" borderId="2" xfId="0" applyNumberFormat="1" applyFont="1" applyFill="1" applyBorder="1" applyAlignment="1">
      <alignment horizontal="center"/>
    </xf>
    <xf numFmtId="4" fontId="17" fillId="3" borderId="18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/>
    </xf>
    <xf numFmtId="4" fontId="15" fillId="2" borderId="18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4" fontId="18" fillId="0" borderId="45" xfId="0" applyNumberFormat="1" applyFont="1" applyBorder="1" applyAlignment="1">
      <alignment horizontal="left" vertical="center" wrapText="1"/>
    </xf>
    <xf numFmtId="4" fontId="18" fillId="0" borderId="23" xfId="0" applyNumberFormat="1" applyFont="1" applyBorder="1" applyAlignment="1">
      <alignment horizontal="left" vertical="center" wrapText="1"/>
    </xf>
    <xf numFmtId="4" fontId="18" fillId="0" borderId="54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4" fontId="21" fillId="6" borderId="2" xfId="0" applyNumberFormat="1" applyFont="1" applyFill="1" applyBorder="1" applyAlignment="1">
      <alignment horizontal="left"/>
    </xf>
    <xf numFmtId="4" fontId="21" fillId="6" borderId="18" xfId="0" applyNumberFormat="1" applyFont="1" applyFill="1" applyBorder="1" applyAlignment="1">
      <alignment horizontal="left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/>
    </xf>
    <xf numFmtId="0" fontId="15" fillId="6" borderId="18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15" fillId="6" borderId="9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 vertical="center"/>
    </xf>
    <xf numFmtId="0" fontId="16" fillId="6" borderId="55" xfId="0" applyFont="1" applyFill="1" applyBorder="1" applyAlignment="1">
      <alignment horizontal="left"/>
    </xf>
    <xf numFmtId="0" fontId="16" fillId="6" borderId="52" xfId="0" applyFont="1" applyFill="1" applyBorder="1" applyAlignment="1">
      <alignment horizontal="left"/>
    </xf>
    <xf numFmtId="0" fontId="15" fillId="2" borderId="53" xfId="0" applyFont="1" applyFill="1" applyBorder="1" applyAlignment="1">
      <alignment horizontal="left" vertical="center"/>
    </xf>
    <xf numFmtId="0" fontId="15" fillId="2" borderId="5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" fontId="5" fillId="4" borderId="4" xfId="1" applyNumberFormat="1" applyFont="1" applyFill="1" applyBorder="1" applyAlignment="1">
      <alignment horizontal="center"/>
    </xf>
    <xf numFmtId="4" fontId="5" fillId="4" borderId="23" xfId="1" applyNumberFormat="1" applyFont="1" applyFill="1" applyBorder="1" applyAlignment="1">
      <alignment horizontal="center"/>
    </xf>
    <xf numFmtId="4" fontId="5" fillId="4" borderId="5" xfId="1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3" fontId="11" fillId="4" borderId="25" xfId="1" applyNumberFormat="1" applyFont="1" applyFill="1" applyBorder="1" applyAlignment="1">
      <alignment horizontal="center"/>
    </xf>
    <xf numFmtId="3" fontId="11" fillId="4" borderId="0" xfId="1" applyNumberFormat="1" applyFont="1" applyFill="1" applyBorder="1" applyAlignment="1">
      <alignment horizontal="center"/>
    </xf>
    <xf numFmtId="3" fontId="11" fillId="4" borderId="26" xfId="1" applyNumberFormat="1" applyFont="1" applyFill="1" applyBorder="1" applyAlignment="1">
      <alignment horizontal="center"/>
    </xf>
    <xf numFmtId="3" fontId="11" fillId="4" borderId="28" xfId="1" applyNumberFormat="1" applyFont="1" applyFill="1" applyBorder="1" applyAlignment="1">
      <alignment horizontal="center"/>
    </xf>
    <xf numFmtId="3" fontId="11" fillId="4" borderId="30" xfId="1" applyNumberFormat="1" applyFont="1" applyFill="1" applyBorder="1" applyAlignment="1">
      <alignment horizontal="center"/>
    </xf>
    <xf numFmtId="3" fontId="11" fillId="4" borderId="29" xfId="1" applyNumberFormat="1" applyFont="1" applyFill="1" applyBorder="1" applyAlignment="1">
      <alignment horizontal="center"/>
    </xf>
    <xf numFmtId="3" fontId="5" fillId="2" borderId="20" xfId="1" applyFont="1" applyFill="1" applyBorder="1" applyAlignment="1">
      <alignment horizontal="center" wrapText="1"/>
    </xf>
    <xf numFmtId="3" fontId="5" fillId="2" borderId="27" xfId="1" applyFont="1" applyFill="1" applyBorder="1" applyAlignment="1">
      <alignment horizontal="center" wrapText="1"/>
    </xf>
    <xf numFmtId="4" fontId="5" fillId="2" borderId="20" xfId="1" applyNumberFormat="1" applyFont="1" applyFill="1" applyBorder="1" applyAlignment="1">
      <alignment horizontal="center" wrapText="1"/>
    </xf>
    <xf numFmtId="4" fontId="5" fillId="2" borderId="27" xfId="1" applyNumberFormat="1" applyFont="1" applyFill="1" applyBorder="1" applyAlignment="1">
      <alignment horizontal="center" wrapText="1"/>
    </xf>
    <xf numFmtId="4" fontId="5" fillId="2" borderId="4" xfId="1" applyNumberFormat="1" applyFont="1" applyFill="1" applyBorder="1" applyAlignment="1">
      <alignment horizontal="center"/>
    </xf>
    <xf numFmtId="4" fontId="5" fillId="2" borderId="23" xfId="1" applyNumberFormat="1" applyFont="1" applyFill="1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3" fontId="4" fillId="0" borderId="0" xfId="1" applyFont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49" fontId="5" fillId="2" borderId="21" xfId="1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49" fontId="5" fillId="2" borderId="20" xfId="1" applyNumberFormat="1" applyFont="1" applyFill="1" applyBorder="1" applyAlignment="1">
      <alignment horizontal="center" wrapText="1"/>
    </xf>
    <xf numFmtId="49" fontId="5" fillId="2" borderId="24" xfId="1" applyNumberFormat="1" applyFont="1" applyFill="1" applyBorder="1" applyAlignment="1">
      <alignment horizontal="center" wrapText="1"/>
    </xf>
    <xf numFmtId="49" fontId="5" fillId="2" borderId="27" xfId="1" applyNumberFormat="1" applyFont="1" applyFill="1" applyBorder="1" applyAlignment="1">
      <alignment horizontal="center" wrapText="1"/>
    </xf>
    <xf numFmtId="3" fontId="5" fillId="2" borderId="4" xfId="1" applyFont="1" applyFill="1" applyBorder="1" applyAlignment="1">
      <alignment horizontal="center"/>
    </xf>
    <xf numFmtId="3" fontId="5" fillId="2" borderId="23" xfId="1" applyFont="1" applyFill="1" applyBorder="1" applyAlignment="1">
      <alignment horizontal="center"/>
    </xf>
    <xf numFmtId="3" fontId="5" fillId="2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0"/>
  <sheetViews>
    <sheetView tabSelected="1" zoomScaleNormal="100" workbookViewId="0"/>
  </sheetViews>
  <sheetFormatPr defaultRowHeight="12.75" x14ac:dyDescent="0.2"/>
  <cols>
    <col min="1" max="1" width="33.140625" style="128" customWidth="1"/>
    <col min="2" max="2" width="19.140625" style="128" customWidth="1"/>
    <col min="3" max="5" width="14.7109375" style="128" customWidth="1"/>
    <col min="6" max="6" width="13" style="128" customWidth="1"/>
    <col min="7" max="16384" width="9.140625" style="128"/>
  </cols>
  <sheetData>
    <row r="1" spans="1:9" s="134" customFormat="1" ht="18.75" x14ac:dyDescent="0.3">
      <c r="A1" s="134" t="s">
        <v>89</v>
      </c>
    </row>
    <row r="2" spans="1:9" s="135" customFormat="1" x14ac:dyDescent="0.2"/>
    <row r="3" spans="1:9" s="136" customFormat="1" ht="10.5" x14ac:dyDescent="0.15">
      <c r="A3" s="213" t="s">
        <v>98</v>
      </c>
      <c r="B3" s="213"/>
      <c r="C3" s="213"/>
      <c r="D3" s="213"/>
      <c r="E3" s="213"/>
      <c r="F3" s="213"/>
      <c r="G3" s="213"/>
      <c r="H3" s="213"/>
      <c r="I3" s="213"/>
    </row>
    <row r="4" spans="1:9" s="137" customFormat="1" ht="11.25" x14ac:dyDescent="0.2"/>
    <row r="5" spans="1:9" s="138" customFormat="1" ht="9.75" x14ac:dyDescent="0.2">
      <c r="A5" s="217" t="s">
        <v>0</v>
      </c>
      <c r="B5" s="219"/>
      <c r="C5" s="166" t="s">
        <v>1</v>
      </c>
      <c r="D5" s="222" t="s">
        <v>90</v>
      </c>
      <c r="E5" s="222"/>
      <c r="F5" s="222"/>
      <c r="G5" s="222"/>
      <c r="H5" s="222"/>
      <c r="I5" s="222"/>
    </row>
    <row r="6" spans="1:9" s="137" customFormat="1" ht="15" customHeight="1" x14ac:dyDescent="0.2">
      <c r="A6" s="259" t="s">
        <v>99</v>
      </c>
      <c r="B6" s="259"/>
      <c r="C6" s="154">
        <v>49833</v>
      </c>
      <c r="D6" s="260"/>
      <c r="E6" s="261"/>
      <c r="F6" s="261"/>
      <c r="G6" s="261"/>
      <c r="H6" s="261"/>
      <c r="I6" s="261"/>
    </row>
    <row r="7" spans="1:9" s="137" customFormat="1" ht="37.5" customHeight="1" x14ac:dyDescent="0.2">
      <c r="A7" s="262" t="s">
        <v>12</v>
      </c>
      <c r="B7" s="263"/>
      <c r="C7" s="139">
        <v>49832.800000000003</v>
      </c>
      <c r="D7" s="264" t="s">
        <v>135</v>
      </c>
      <c r="E7" s="265"/>
      <c r="F7" s="265"/>
      <c r="G7" s="265"/>
      <c r="H7" s="265"/>
      <c r="I7" s="266"/>
    </row>
    <row r="8" spans="1:9" s="136" customFormat="1" ht="15" customHeight="1" x14ac:dyDescent="0.15">
      <c r="A8" s="253" t="s">
        <v>91</v>
      </c>
      <c r="B8" s="254"/>
      <c r="C8" s="140">
        <v>0</v>
      </c>
      <c r="D8" s="255"/>
      <c r="E8" s="255"/>
      <c r="F8" s="255"/>
      <c r="G8" s="255"/>
      <c r="H8" s="255"/>
      <c r="I8" s="255"/>
    </row>
    <row r="9" spans="1:9" s="136" customFormat="1" ht="15" customHeight="1" x14ac:dyDescent="0.15">
      <c r="A9" s="253" t="s">
        <v>92</v>
      </c>
      <c r="B9" s="254"/>
      <c r="C9" s="140">
        <v>0</v>
      </c>
      <c r="D9" s="256"/>
      <c r="E9" s="257"/>
      <c r="F9" s="257"/>
      <c r="G9" s="257"/>
      <c r="H9" s="257"/>
      <c r="I9" s="258"/>
    </row>
    <row r="10" spans="1:9" s="137" customFormat="1" ht="11.25" x14ac:dyDescent="0.2">
      <c r="C10" s="141"/>
    </row>
    <row r="11" spans="1:9" s="137" customFormat="1" ht="11.25" x14ac:dyDescent="0.2">
      <c r="A11" s="213" t="s">
        <v>100</v>
      </c>
      <c r="B11" s="213"/>
      <c r="C11" s="213"/>
      <c r="D11" s="213"/>
      <c r="E11" s="213"/>
      <c r="F11" s="213"/>
      <c r="G11" s="213"/>
      <c r="H11" s="213"/>
      <c r="I11" s="213"/>
    </row>
    <row r="12" spans="1:9" s="137" customFormat="1" ht="11.25" x14ac:dyDescent="0.2">
      <c r="C12" s="141"/>
      <c r="D12" s="159"/>
      <c r="E12" s="159"/>
      <c r="F12" s="159"/>
      <c r="G12" s="159"/>
      <c r="H12" s="159"/>
      <c r="I12" s="159"/>
    </row>
    <row r="13" spans="1:9" s="142" customFormat="1" ht="9.75" x14ac:dyDescent="0.2">
      <c r="A13" s="166" t="s">
        <v>0</v>
      </c>
      <c r="B13" s="166" t="s">
        <v>2</v>
      </c>
      <c r="C13" s="166" t="s">
        <v>1</v>
      </c>
      <c r="D13" s="171"/>
      <c r="E13" s="172"/>
      <c r="F13" s="172"/>
      <c r="G13" s="172"/>
      <c r="H13" s="172"/>
      <c r="I13" s="172"/>
    </row>
    <row r="14" spans="1:9" s="137" customFormat="1" ht="15" customHeight="1" x14ac:dyDescent="0.2">
      <c r="A14" s="143" t="s">
        <v>101</v>
      </c>
      <c r="B14" s="173"/>
      <c r="C14" s="144">
        <v>0</v>
      </c>
      <c r="D14" s="174"/>
      <c r="E14" s="175"/>
      <c r="F14" s="175"/>
      <c r="G14" s="175"/>
      <c r="H14" s="175"/>
      <c r="I14" s="175"/>
    </row>
    <row r="15" spans="1:9" s="137" customFormat="1" ht="15" customHeight="1" x14ac:dyDescent="0.2">
      <c r="A15" s="220" t="s">
        <v>102</v>
      </c>
      <c r="B15" s="146" t="s">
        <v>103</v>
      </c>
      <c r="C15" s="147">
        <v>41832.800000000003</v>
      </c>
      <c r="D15" s="176"/>
      <c r="E15" s="177"/>
      <c r="F15" s="177"/>
      <c r="G15" s="177"/>
      <c r="H15" s="177"/>
      <c r="I15" s="177"/>
    </row>
    <row r="16" spans="1:9" s="137" customFormat="1" ht="15" customHeight="1" x14ac:dyDescent="0.2">
      <c r="A16" s="221"/>
      <c r="B16" s="145" t="s">
        <v>3</v>
      </c>
      <c r="C16" s="178">
        <v>8000</v>
      </c>
      <c r="D16" s="179"/>
      <c r="E16" s="180"/>
      <c r="F16" s="180"/>
      <c r="G16" s="180"/>
      <c r="H16" s="180"/>
      <c r="I16" s="180"/>
    </row>
    <row r="17" spans="1:9" s="137" customFormat="1" ht="15" customHeight="1" x14ac:dyDescent="0.2">
      <c r="A17" s="181" t="s">
        <v>99</v>
      </c>
      <c r="B17" s="182"/>
      <c r="C17" s="154">
        <f>SUM(C14:C16)</f>
        <v>49832.800000000003</v>
      </c>
      <c r="D17" s="183"/>
      <c r="E17" s="183"/>
      <c r="F17" s="183"/>
      <c r="G17" s="183"/>
      <c r="H17" s="183"/>
      <c r="I17" s="183"/>
    </row>
    <row r="18" spans="1:9" s="185" customFormat="1" ht="11.25" x14ac:dyDescent="0.2">
      <c r="A18" s="184"/>
      <c r="C18" s="186"/>
      <c r="D18" s="187"/>
      <c r="E18" s="187"/>
      <c r="F18" s="187"/>
      <c r="G18" s="187"/>
      <c r="H18" s="187"/>
      <c r="I18" s="187"/>
    </row>
    <row r="19" spans="1:9" s="137" customFormat="1" ht="11.25" x14ac:dyDescent="0.2">
      <c r="A19" s="213" t="s">
        <v>104</v>
      </c>
      <c r="B19" s="213"/>
      <c r="C19" s="213"/>
      <c r="D19" s="213"/>
      <c r="E19" s="213"/>
      <c r="F19" s="213"/>
      <c r="G19" s="213"/>
      <c r="H19" s="213"/>
      <c r="I19" s="213"/>
    </row>
    <row r="20" spans="1:9" s="137" customFormat="1" ht="11.25" x14ac:dyDescent="0.2">
      <c r="C20" s="141"/>
    </row>
    <row r="21" spans="1:9" s="149" customFormat="1" ht="9.75" x14ac:dyDescent="0.2">
      <c r="A21" s="166" t="s">
        <v>2</v>
      </c>
      <c r="B21" s="166" t="s">
        <v>105</v>
      </c>
      <c r="C21" s="167" t="s">
        <v>106</v>
      </c>
      <c r="D21" s="166" t="s">
        <v>107</v>
      </c>
      <c r="E21" s="166" t="s">
        <v>108</v>
      </c>
      <c r="F21" s="222" t="s">
        <v>93</v>
      </c>
      <c r="G21" s="222"/>
      <c r="H21" s="222"/>
      <c r="I21" s="222"/>
    </row>
    <row r="22" spans="1:9" s="137" customFormat="1" ht="33.75" customHeight="1" x14ac:dyDescent="0.2">
      <c r="A22" s="148" t="s">
        <v>94</v>
      </c>
      <c r="B22" s="150">
        <v>58556.83</v>
      </c>
      <c r="C22" s="150">
        <v>11226.19</v>
      </c>
      <c r="D22" s="150">
        <v>18566.599999999999</v>
      </c>
      <c r="E22" s="150">
        <f>B22+C22-D22</f>
        <v>51216.420000000006</v>
      </c>
      <c r="F22" s="223" t="s">
        <v>136</v>
      </c>
      <c r="G22" s="224"/>
      <c r="H22" s="224"/>
      <c r="I22" s="225"/>
    </row>
    <row r="23" spans="1:9" s="137" customFormat="1" ht="15" customHeight="1" x14ac:dyDescent="0.2">
      <c r="A23" s="146" t="s">
        <v>109</v>
      </c>
      <c r="B23" s="151">
        <v>69387.399999999994</v>
      </c>
      <c r="C23" s="151">
        <v>17492.599999999999</v>
      </c>
      <c r="D23" s="151">
        <v>86880</v>
      </c>
      <c r="E23" s="151">
        <f t="shared" ref="E23:E25" si="0">B23+C23-D23</f>
        <v>0</v>
      </c>
      <c r="F23" s="226"/>
      <c r="G23" s="227"/>
      <c r="H23" s="227"/>
      <c r="I23" s="228"/>
    </row>
    <row r="24" spans="1:9" s="137" customFormat="1" ht="15" customHeight="1" x14ac:dyDescent="0.2">
      <c r="A24" s="146" t="s">
        <v>3</v>
      </c>
      <c r="B24" s="151">
        <v>3561.73</v>
      </c>
      <c r="C24" s="151">
        <v>8000</v>
      </c>
      <c r="D24" s="151">
        <v>1458</v>
      </c>
      <c r="E24" s="151">
        <f t="shared" si="0"/>
        <v>10103.73</v>
      </c>
      <c r="F24" s="226" t="s">
        <v>110</v>
      </c>
      <c r="G24" s="227"/>
      <c r="H24" s="227"/>
      <c r="I24" s="228"/>
    </row>
    <row r="25" spans="1:9" s="137" customFormat="1" ht="15" customHeight="1" x14ac:dyDescent="0.2">
      <c r="A25" s="145" t="s">
        <v>4</v>
      </c>
      <c r="B25" s="152">
        <v>14076.84</v>
      </c>
      <c r="C25" s="152">
        <v>14026</v>
      </c>
      <c r="D25" s="152">
        <v>13330</v>
      </c>
      <c r="E25" s="152">
        <f t="shared" si="0"/>
        <v>14772.84</v>
      </c>
      <c r="F25" s="247" t="s">
        <v>111</v>
      </c>
      <c r="G25" s="248"/>
      <c r="H25" s="248"/>
      <c r="I25" s="249"/>
    </row>
    <row r="26" spans="1:9" s="136" customFormat="1" ht="10.5" x14ac:dyDescent="0.15">
      <c r="A26" s="153" t="s">
        <v>7</v>
      </c>
      <c r="B26" s="154">
        <f>SUM(B22:B25)</f>
        <v>145582.79999999999</v>
      </c>
      <c r="C26" s="154">
        <f t="shared" ref="C26:E26" si="1">SUM(C22:C25)</f>
        <v>50744.79</v>
      </c>
      <c r="D26" s="154">
        <f t="shared" si="1"/>
        <v>120234.6</v>
      </c>
      <c r="E26" s="154">
        <f t="shared" si="1"/>
        <v>76092.990000000005</v>
      </c>
      <c r="F26" s="250"/>
      <c r="G26" s="250"/>
      <c r="H26" s="250"/>
      <c r="I26" s="251"/>
    </row>
    <row r="27" spans="1:9" s="137" customFormat="1" ht="11.25" x14ac:dyDescent="0.2">
      <c r="C27" s="141"/>
    </row>
    <row r="28" spans="1:9" s="137" customFormat="1" ht="11.25" x14ac:dyDescent="0.2">
      <c r="A28" s="213" t="s">
        <v>112</v>
      </c>
      <c r="B28" s="213"/>
      <c r="C28" s="213"/>
      <c r="D28" s="213"/>
      <c r="E28" s="213"/>
      <c r="F28" s="213"/>
      <c r="G28" s="213"/>
      <c r="H28" s="213"/>
      <c r="I28" s="213"/>
    </row>
    <row r="29" spans="1:9" s="137" customFormat="1" ht="10.5" customHeight="1" x14ac:dyDescent="0.2">
      <c r="C29" s="141"/>
    </row>
    <row r="30" spans="1:9" s="137" customFormat="1" ht="11.25" x14ac:dyDescent="0.2">
      <c r="A30" s="166" t="s">
        <v>5</v>
      </c>
      <c r="B30" s="166" t="s">
        <v>1</v>
      </c>
      <c r="C30" s="167" t="s">
        <v>6</v>
      </c>
      <c r="D30" s="222" t="s">
        <v>95</v>
      </c>
      <c r="E30" s="222"/>
      <c r="F30" s="222"/>
      <c r="G30" s="222"/>
      <c r="H30" s="222"/>
      <c r="I30" s="222"/>
    </row>
    <row r="31" spans="1:9" s="137" customFormat="1" ht="15" customHeight="1" x14ac:dyDescent="0.2">
      <c r="A31" s="155"/>
      <c r="B31" s="150">
        <v>0</v>
      </c>
      <c r="C31" s="156"/>
      <c r="D31" s="239"/>
      <c r="E31" s="240"/>
      <c r="F31" s="240"/>
      <c r="G31" s="240"/>
      <c r="H31" s="240"/>
      <c r="I31" s="241"/>
    </row>
    <row r="32" spans="1:9" s="137" customFormat="1" ht="15" hidden="1" customHeight="1" x14ac:dyDescent="0.2">
      <c r="A32" s="188" t="s">
        <v>113</v>
      </c>
      <c r="B32" s="152">
        <v>0</v>
      </c>
      <c r="C32" s="189">
        <v>9999</v>
      </c>
      <c r="D32" s="242"/>
      <c r="E32" s="243"/>
      <c r="F32" s="243"/>
      <c r="G32" s="243"/>
      <c r="H32" s="243"/>
      <c r="I32" s="244"/>
    </row>
    <row r="33" spans="1:9" s="136" customFormat="1" ht="11.25" x14ac:dyDescent="0.2">
      <c r="A33" s="153" t="s">
        <v>7</v>
      </c>
      <c r="B33" s="154">
        <f>SUM(B31:B32)</f>
        <v>0</v>
      </c>
      <c r="C33" s="245"/>
      <c r="D33" s="245"/>
      <c r="E33" s="245"/>
      <c r="F33" s="245"/>
      <c r="G33" s="245"/>
      <c r="H33" s="245"/>
      <c r="I33" s="246"/>
    </row>
    <row r="34" spans="1:9" s="137" customFormat="1" ht="11.25" x14ac:dyDescent="0.2">
      <c r="C34" s="141"/>
    </row>
    <row r="35" spans="1:9" s="137" customFormat="1" ht="11.25" x14ac:dyDescent="0.2">
      <c r="A35" s="213" t="s">
        <v>114</v>
      </c>
      <c r="B35" s="213"/>
      <c r="C35" s="213"/>
      <c r="D35" s="213"/>
      <c r="E35" s="213"/>
      <c r="F35" s="213"/>
      <c r="G35" s="213"/>
      <c r="H35" s="213"/>
      <c r="I35" s="213"/>
    </row>
    <row r="36" spans="1:9" s="137" customFormat="1" ht="11.25" customHeight="1" x14ac:dyDescent="0.2">
      <c r="C36" s="141"/>
    </row>
    <row r="37" spans="1:9" s="137" customFormat="1" ht="11.25" x14ac:dyDescent="0.2">
      <c r="A37" s="166" t="s">
        <v>5</v>
      </c>
      <c r="B37" s="166" t="s">
        <v>1</v>
      </c>
      <c r="C37" s="167" t="s">
        <v>6</v>
      </c>
      <c r="D37" s="222" t="s">
        <v>95</v>
      </c>
      <c r="E37" s="222"/>
      <c r="F37" s="222"/>
      <c r="G37" s="222"/>
      <c r="H37" s="222"/>
      <c r="I37" s="252"/>
    </row>
    <row r="38" spans="1:9" s="137" customFormat="1" ht="13.5" customHeight="1" x14ac:dyDescent="0.2">
      <c r="A38" s="155"/>
      <c r="B38" s="150">
        <v>0</v>
      </c>
      <c r="C38" s="156"/>
      <c r="D38" s="239"/>
      <c r="E38" s="240"/>
      <c r="F38" s="240"/>
      <c r="G38" s="240"/>
      <c r="H38" s="240"/>
      <c r="I38" s="241"/>
    </row>
    <row r="39" spans="1:9" s="137" customFormat="1" ht="15" hidden="1" customHeight="1" x14ac:dyDescent="0.2">
      <c r="A39" s="188" t="s">
        <v>113</v>
      </c>
      <c r="B39" s="152">
        <v>0</v>
      </c>
      <c r="C39" s="189">
        <v>9999</v>
      </c>
      <c r="D39" s="242"/>
      <c r="E39" s="243"/>
      <c r="F39" s="243"/>
      <c r="G39" s="243"/>
      <c r="H39" s="243"/>
      <c r="I39" s="244"/>
    </row>
    <row r="40" spans="1:9" s="136" customFormat="1" ht="10.5" x14ac:dyDescent="0.15">
      <c r="A40" s="153" t="s">
        <v>7</v>
      </c>
      <c r="B40" s="154">
        <f>SUM(B38:B39)</f>
        <v>0</v>
      </c>
      <c r="C40" s="214"/>
      <c r="D40" s="214"/>
      <c r="E40" s="214"/>
      <c r="F40" s="214"/>
      <c r="G40" s="214"/>
      <c r="H40" s="214"/>
      <c r="I40" s="214"/>
    </row>
    <row r="41" spans="1:9" s="137" customFormat="1" ht="11.25" x14ac:dyDescent="0.2">
      <c r="C41" s="141"/>
    </row>
    <row r="42" spans="1:9" s="137" customFormat="1" ht="11.25" x14ac:dyDescent="0.2">
      <c r="A42" s="213" t="s">
        <v>115</v>
      </c>
      <c r="B42" s="213"/>
      <c r="C42" s="213"/>
      <c r="D42" s="213"/>
      <c r="E42" s="213"/>
      <c r="F42" s="213"/>
      <c r="G42" s="213"/>
      <c r="H42" s="213"/>
      <c r="I42" s="213"/>
    </row>
    <row r="43" spans="1:9" s="137" customFormat="1" ht="11.25" x14ac:dyDescent="0.2">
      <c r="C43" s="157"/>
    </row>
    <row r="44" spans="1:9" s="137" customFormat="1" ht="11.25" x14ac:dyDescent="0.2">
      <c r="A44" s="166" t="s">
        <v>1</v>
      </c>
      <c r="B44" s="167" t="s">
        <v>116</v>
      </c>
      <c r="C44" s="215" t="s">
        <v>8</v>
      </c>
      <c r="D44" s="215"/>
      <c r="E44" s="215"/>
      <c r="F44" s="215"/>
      <c r="G44" s="215"/>
      <c r="H44" s="215"/>
      <c r="I44" s="216"/>
    </row>
    <row r="45" spans="1:9" s="137" customFormat="1" ht="11.25" x14ac:dyDescent="0.2">
      <c r="A45" s="158">
        <v>0</v>
      </c>
      <c r="B45" s="158">
        <v>0</v>
      </c>
      <c r="C45" s="236"/>
      <c r="D45" s="237"/>
      <c r="E45" s="237"/>
      <c r="F45" s="237"/>
      <c r="G45" s="237"/>
      <c r="H45" s="237"/>
      <c r="I45" s="238"/>
    </row>
    <row r="46" spans="1:9" s="136" customFormat="1" ht="10.5" x14ac:dyDescent="0.15">
      <c r="A46" s="154">
        <f>SUM(A45)</f>
        <v>0</v>
      </c>
      <c r="B46" s="154">
        <f>SUM(B45)</f>
        <v>0</v>
      </c>
      <c r="C46" s="233" t="s">
        <v>7</v>
      </c>
      <c r="D46" s="233"/>
      <c r="E46" s="233"/>
      <c r="F46" s="233"/>
      <c r="G46" s="233"/>
      <c r="H46" s="233"/>
      <c r="I46" s="234"/>
    </row>
    <row r="47" spans="1:9" s="137" customFormat="1" ht="11.25" x14ac:dyDescent="0.2">
      <c r="C47" s="157"/>
    </row>
    <row r="48" spans="1:9" s="137" customFormat="1" ht="11.25" x14ac:dyDescent="0.2">
      <c r="A48" s="213" t="s">
        <v>117</v>
      </c>
      <c r="B48" s="213"/>
      <c r="C48" s="213"/>
      <c r="D48" s="213"/>
      <c r="E48" s="213"/>
      <c r="F48" s="213"/>
      <c r="G48" s="213"/>
      <c r="H48" s="213"/>
      <c r="I48" s="213"/>
    </row>
    <row r="49" spans="1:6" s="137" customFormat="1" ht="11.25" x14ac:dyDescent="0.2">
      <c r="C49" s="157"/>
    </row>
    <row r="50" spans="1:6" s="190" customFormat="1" ht="11.25" x14ac:dyDescent="0.2">
      <c r="A50" s="217" t="s">
        <v>11</v>
      </c>
      <c r="B50" s="218"/>
      <c r="C50" s="219"/>
      <c r="D50" s="167" t="s">
        <v>9</v>
      </c>
      <c r="E50" s="166" t="s">
        <v>10</v>
      </c>
      <c r="F50" s="166" t="s">
        <v>1</v>
      </c>
    </row>
    <row r="51" spans="1:6" s="137" customFormat="1" ht="12" x14ac:dyDescent="0.2">
      <c r="A51" s="232" t="s">
        <v>137</v>
      </c>
      <c r="B51" s="232"/>
      <c r="C51" s="232"/>
      <c r="D51" s="191">
        <v>41740</v>
      </c>
      <c r="E51" s="191">
        <v>41740</v>
      </c>
      <c r="F51" s="192">
        <v>-15929</v>
      </c>
    </row>
    <row r="52" spans="1:6" s="137" customFormat="1" ht="11.25" customHeight="1" x14ac:dyDescent="0.2">
      <c r="A52" s="212" t="s">
        <v>118</v>
      </c>
      <c r="B52" s="212"/>
      <c r="C52" s="212"/>
      <c r="D52" s="193">
        <v>41740</v>
      </c>
      <c r="E52" s="193">
        <v>41740</v>
      </c>
      <c r="F52" s="194">
        <v>15929</v>
      </c>
    </row>
    <row r="53" spans="1:6" s="137" customFormat="1" ht="11.25" customHeight="1" x14ac:dyDescent="0.2">
      <c r="A53" s="195"/>
      <c r="B53" s="196"/>
      <c r="C53" s="196"/>
      <c r="D53" s="197"/>
      <c r="E53" s="197"/>
      <c r="F53" s="198"/>
    </row>
    <row r="54" spans="1:6" s="137" customFormat="1" ht="11.25" customHeight="1" x14ac:dyDescent="0.2">
      <c r="A54" s="212" t="s">
        <v>119</v>
      </c>
      <c r="B54" s="212"/>
      <c r="C54" s="212"/>
      <c r="D54" s="193">
        <v>41788</v>
      </c>
      <c r="E54" s="193">
        <v>41788</v>
      </c>
      <c r="F54" s="194">
        <v>3431</v>
      </c>
    </row>
    <row r="55" spans="1:6" s="137" customFormat="1" ht="11.25" customHeight="1" x14ac:dyDescent="0.2">
      <c r="A55" s="212" t="s">
        <v>120</v>
      </c>
      <c r="B55" s="212"/>
      <c r="C55" s="212"/>
      <c r="D55" s="193">
        <v>41788</v>
      </c>
      <c r="E55" s="193">
        <v>41788</v>
      </c>
      <c r="F55" s="194">
        <v>3431</v>
      </c>
    </row>
    <row r="56" spans="1:6" s="137" customFormat="1" ht="11.25" customHeight="1" x14ac:dyDescent="0.2">
      <c r="A56" s="195"/>
      <c r="B56" s="196"/>
      <c r="C56" s="196"/>
      <c r="D56" s="197"/>
      <c r="E56" s="197"/>
      <c r="F56" s="198"/>
    </row>
    <row r="57" spans="1:6" s="137" customFormat="1" ht="11.25" customHeight="1" x14ac:dyDescent="0.2">
      <c r="A57" s="212" t="s">
        <v>121</v>
      </c>
      <c r="B57" s="212"/>
      <c r="C57" s="212"/>
      <c r="D57" s="193">
        <v>41788</v>
      </c>
      <c r="E57" s="193">
        <v>41788</v>
      </c>
      <c r="F57" s="194">
        <v>30000</v>
      </c>
    </row>
    <row r="58" spans="1:6" s="137" customFormat="1" ht="11.25" customHeight="1" x14ac:dyDescent="0.2">
      <c r="A58" s="212" t="s">
        <v>122</v>
      </c>
      <c r="B58" s="212"/>
      <c r="C58" s="212"/>
      <c r="D58" s="193">
        <v>41788</v>
      </c>
      <c r="E58" s="193">
        <v>41788</v>
      </c>
      <c r="F58" s="194">
        <v>30000</v>
      </c>
    </row>
    <row r="59" spans="1:6" s="137" customFormat="1" ht="11.25" customHeight="1" x14ac:dyDescent="0.2">
      <c r="A59" s="207"/>
      <c r="B59" s="208"/>
      <c r="C59" s="208"/>
      <c r="D59" s="199"/>
      <c r="E59" s="199"/>
      <c r="F59" s="200"/>
    </row>
    <row r="60" spans="1:6" s="137" customFormat="1" ht="11.25" customHeight="1" x14ac:dyDescent="0.2">
      <c r="A60" s="212" t="s">
        <v>121</v>
      </c>
      <c r="B60" s="212"/>
      <c r="C60" s="212"/>
      <c r="D60" s="193">
        <v>41838</v>
      </c>
      <c r="E60" s="193">
        <v>41838</v>
      </c>
      <c r="F60" s="194">
        <v>4027</v>
      </c>
    </row>
    <row r="61" spans="1:6" s="137" customFormat="1" ht="11.25" customHeight="1" x14ac:dyDescent="0.2">
      <c r="A61" s="212" t="s">
        <v>120</v>
      </c>
      <c r="B61" s="212"/>
      <c r="C61" s="212"/>
      <c r="D61" s="193">
        <v>41838</v>
      </c>
      <c r="E61" s="193">
        <v>41838</v>
      </c>
      <c r="F61" s="194">
        <v>4000</v>
      </c>
    </row>
    <row r="62" spans="1:6" s="137" customFormat="1" ht="11.25" customHeight="1" x14ac:dyDescent="0.2">
      <c r="A62" s="212" t="s">
        <v>123</v>
      </c>
      <c r="B62" s="212"/>
      <c r="C62" s="212"/>
      <c r="D62" s="193">
        <v>41838</v>
      </c>
      <c r="E62" s="193">
        <v>41838</v>
      </c>
      <c r="F62" s="194">
        <v>27</v>
      </c>
    </row>
    <row r="63" spans="1:6" s="137" customFormat="1" ht="11.25" customHeight="1" x14ac:dyDescent="0.2">
      <c r="A63" s="195"/>
      <c r="B63" s="196"/>
      <c r="C63" s="196"/>
      <c r="D63" s="199"/>
      <c r="E63" s="199"/>
      <c r="F63" s="200"/>
    </row>
    <row r="64" spans="1:6" s="137" customFormat="1" ht="11.25" customHeight="1" x14ac:dyDescent="0.2">
      <c r="A64" s="212" t="s">
        <v>124</v>
      </c>
      <c r="B64" s="212"/>
      <c r="C64" s="212"/>
      <c r="D64" s="193">
        <v>41876</v>
      </c>
      <c r="E64" s="193">
        <v>41876</v>
      </c>
      <c r="F64" s="194">
        <v>15135.6</v>
      </c>
    </row>
    <row r="65" spans="1:6" s="137" customFormat="1" ht="11.25" customHeight="1" x14ac:dyDescent="0.2">
      <c r="A65" s="212" t="s">
        <v>125</v>
      </c>
      <c r="B65" s="212"/>
      <c r="C65" s="212"/>
      <c r="D65" s="193">
        <v>41876</v>
      </c>
      <c r="E65" s="193">
        <v>41876</v>
      </c>
      <c r="F65" s="194">
        <v>15135.6</v>
      </c>
    </row>
    <row r="66" spans="1:6" s="137" customFormat="1" ht="11.25" customHeight="1" x14ac:dyDescent="0.2">
      <c r="A66" s="195"/>
      <c r="B66" s="196"/>
      <c r="C66" s="196"/>
      <c r="D66" s="199"/>
      <c r="E66" s="199"/>
      <c r="F66" s="200"/>
    </row>
    <row r="67" spans="1:6" s="137" customFormat="1" ht="11.25" customHeight="1" x14ac:dyDescent="0.2">
      <c r="A67" s="212" t="s">
        <v>121</v>
      </c>
      <c r="B67" s="212"/>
      <c r="C67" s="212"/>
      <c r="D67" s="193">
        <v>41906</v>
      </c>
      <c r="E67" s="193">
        <v>41906</v>
      </c>
      <c r="F67" s="194">
        <v>330</v>
      </c>
    </row>
    <row r="68" spans="1:6" s="137" customFormat="1" ht="11.25" customHeight="1" x14ac:dyDescent="0.2">
      <c r="A68" s="212" t="s">
        <v>126</v>
      </c>
      <c r="B68" s="212"/>
      <c r="C68" s="212"/>
      <c r="D68" s="193">
        <v>41906</v>
      </c>
      <c r="E68" s="193">
        <v>41906</v>
      </c>
      <c r="F68" s="194">
        <v>330</v>
      </c>
    </row>
    <row r="69" spans="1:6" s="137" customFormat="1" ht="11.25" customHeight="1" x14ac:dyDescent="0.2">
      <c r="A69" s="195"/>
      <c r="B69" s="196"/>
      <c r="C69" s="196"/>
      <c r="D69" s="199"/>
      <c r="E69" s="199"/>
      <c r="F69" s="200"/>
    </row>
    <row r="70" spans="1:6" s="137" customFormat="1" ht="11.25" customHeight="1" x14ac:dyDescent="0.2">
      <c r="A70" s="212" t="s">
        <v>121</v>
      </c>
      <c r="B70" s="212"/>
      <c r="C70" s="212"/>
      <c r="D70" s="193">
        <v>41915</v>
      </c>
      <c r="E70" s="193">
        <v>41915</v>
      </c>
      <c r="F70" s="194">
        <v>20000</v>
      </c>
    </row>
    <row r="71" spans="1:6" s="137" customFormat="1" ht="11.25" customHeight="1" x14ac:dyDescent="0.2">
      <c r="A71" s="212" t="s">
        <v>127</v>
      </c>
      <c r="B71" s="212"/>
      <c r="C71" s="212"/>
      <c r="D71" s="193">
        <v>41915</v>
      </c>
      <c r="E71" s="193">
        <v>41915</v>
      </c>
      <c r="F71" s="194">
        <v>20000</v>
      </c>
    </row>
    <row r="72" spans="1:6" s="137" customFormat="1" ht="11.25" customHeight="1" x14ac:dyDescent="0.2">
      <c r="A72" s="195"/>
      <c r="B72" s="196"/>
      <c r="C72" s="196"/>
      <c r="D72" s="199"/>
      <c r="E72" s="199"/>
      <c r="F72" s="200"/>
    </row>
    <row r="73" spans="1:6" s="137" customFormat="1" ht="11.25" customHeight="1" x14ac:dyDescent="0.2">
      <c r="A73" s="212" t="s">
        <v>121</v>
      </c>
      <c r="B73" s="212"/>
      <c r="C73" s="212"/>
      <c r="D73" s="193">
        <v>41996</v>
      </c>
      <c r="E73" s="193">
        <v>41996</v>
      </c>
      <c r="F73" s="194">
        <v>35000</v>
      </c>
    </row>
    <row r="74" spans="1:6" s="137" customFormat="1" ht="11.25" customHeight="1" x14ac:dyDescent="0.2">
      <c r="A74" s="212" t="s">
        <v>128</v>
      </c>
      <c r="B74" s="212"/>
      <c r="C74" s="212"/>
      <c r="D74" s="193">
        <v>41996</v>
      </c>
      <c r="E74" s="193">
        <v>41996</v>
      </c>
      <c r="F74" s="194">
        <v>30000</v>
      </c>
    </row>
    <row r="75" spans="1:6" s="137" customFormat="1" ht="11.25" customHeight="1" x14ac:dyDescent="0.2">
      <c r="A75" s="212" t="s">
        <v>129</v>
      </c>
      <c r="B75" s="212"/>
      <c r="C75" s="212"/>
      <c r="D75" s="193">
        <v>41996</v>
      </c>
      <c r="E75" s="193">
        <v>41996</v>
      </c>
      <c r="F75" s="194">
        <v>5000</v>
      </c>
    </row>
    <row r="76" spans="1:6" s="137" customFormat="1" ht="11.25" customHeight="1" x14ac:dyDescent="0.2">
      <c r="A76" s="195"/>
      <c r="B76" s="196"/>
      <c r="C76" s="196"/>
      <c r="D76" s="199"/>
      <c r="E76" s="199"/>
      <c r="F76" s="200"/>
    </row>
    <row r="77" spans="1:6" s="137" customFormat="1" ht="11.25" customHeight="1" x14ac:dyDescent="0.2">
      <c r="A77" s="212" t="s">
        <v>121</v>
      </c>
      <c r="B77" s="212"/>
      <c r="C77" s="212"/>
      <c r="D77" s="193">
        <v>41996</v>
      </c>
      <c r="E77" s="193">
        <v>41996</v>
      </c>
      <c r="F77" s="194">
        <v>5893</v>
      </c>
    </row>
    <row r="78" spans="1:6" s="137" customFormat="1" ht="11.25" customHeight="1" x14ac:dyDescent="0.2">
      <c r="A78" s="212" t="s">
        <v>130</v>
      </c>
      <c r="B78" s="212"/>
      <c r="C78" s="212"/>
      <c r="D78" s="193">
        <v>41996</v>
      </c>
      <c r="E78" s="193">
        <v>41996</v>
      </c>
      <c r="F78" s="194">
        <v>5893</v>
      </c>
    </row>
    <row r="79" spans="1:6" s="137" customFormat="1" ht="11.25" customHeight="1" x14ac:dyDescent="0.2">
      <c r="A79" s="195"/>
      <c r="B79" s="196"/>
      <c r="C79" s="196"/>
      <c r="D79" s="199"/>
      <c r="E79" s="199"/>
      <c r="F79" s="200"/>
    </row>
    <row r="80" spans="1:6" s="137" customFormat="1" ht="11.25" customHeight="1" x14ac:dyDescent="0.2">
      <c r="A80" s="212" t="s">
        <v>131</v>
      </c>
      <c r="B80" s="212"/>
      <c r="C80" s="212"/>
      <c r="D80" s="193">
        <v>41996</v>
      </c>
      <c r="E80" s="193">
        <v>41996</v>
      </c>
      <c r="F80" s="194">
        <v>1458</v>
      </c>
    </row>
    <row r="81" spans="1:9" s="137" customFormat="1" ht="11.25" customHeight="1" x14ac:dyDescent="0.2">
      <c r="A81" s="212" t="s">
        <v>132</v>
      </c>
      <c r="B81" s="212"/>
      <c r="C81" s="212"/>
      <c r="D81" s="193">
        <v>41996</v>
      </c>
      <c r="E81" s="193">
        <v>41996</v>
      </c>
      <c r="F81" s="194">
        <v>1458</v>
      </c>
    </row>
    <row r="82" spans="1:9" s="137" customFormat="1" ht="12" x14ac:dyDescent="0.2">
      <c r="A82" s="201"/>
      <c r="B82" s="201"/>
      <c r="C82" s="201"/>
      <c r="D82" s="202"/>
      <c r="E82" s="202"/>
      <c r="F82" s="203"/>
    </row>
    <row r="83" spans="1:9" s="137" customFormat="1" ht="11.25" x14ac:dyDescent="0.2">
      <c r="A83" s="235" t="s">
        <v>133</v>
      </c>
      <c r="B83" s="235"/>
      <c r="C83" s="235"/>
      <c r="D83" s="235"/>
      <c r="E83" s="235"/>
      <c r="F83" s="235"/>
      <c r="G83" s="235"/>
      <c r="H83" s="235"/>
      <c r="I83" s="235"/>
    </row>
    <row r="84" spans="1:9" s="185" customFormat="1" ht="11.25" x14ac:dyDescent="0.2">
      <c r="A84" s="204"/>
      <c r="B84" s="204"/>
      <c r="C84" s="204"/>
      <c r="D84" s="204"/>
      <c r="E84" s="204"/>
      <c r="F84" s="204"/>
      <c r="G84" s="204"/>
      <c r="H84" s="204"/>
      <c r="I84" s="204"/>
    </row>
    <row r="85" spans="1:9" s="137" customFormat="1" ht="11.25" customHeight="1" x14ac:dyDescent="0.2">
      <c r="A85" s="229" t="s">
        <v>140</v>
      </c>
      <c r="B85" s="230"/>
      <c r="C85" s="230"/>
      <c r="D85" s="230"/>
      <c r="E85" s="230"/>
      <c r="F85" s="230"/>
      <c r="G85" s="230"/>
      <c r="H85" s="230"/>
      <c r="I85" s="231"/>
    </row>
    <row r="86" spans="1:9" s="137" customFormat="1" ht="11.25" customHeight="1" x14ac:dyDescent="0.2">
      <c r="A86" s="229"/>
      <c r="B86" s="230"/>
      <c r="C86" s="230"/>
      <c r="D86" s="230"/>
      <c r="E86" s="230"/>
      <c r="F86" s="230"/>
      <c r="G86" s="230"/>
      <c r="H86" s="230"/>
      <c r="I86" s="231"/>
    </row>
    <row r="87" spans="1:9" s="136" customFormat="1" ht="10.5" x14ac:dyDescent="0.15">
      <c r="A87" s="213" t="s">
        <v>134</v>
      </c>
      <c r="B87" s="213"/>
      <c r="C87" s="213"/>
      <c r="D87" s="213"/>
      <c r="E87" s="213"/>
      <c r="F87" s="213"/>
      <c r="G87" s="213"/>
      <c r="H87" s="213"/>
      <c r="I87" s="213"/>
    </row>
    <row r="88" spans="1:9" s="206" customFormat="1" ht="10.5" x14ac:dyDescent="0.15">
      <c r="A88" s="205"/>
      <c r="B88" s="205"/>
      <c r="C88" s="205"/>
      <c r="D88" s="205"/>
      <c r="E88" s="205"/>
      <c r="F88" s="205"/>
      <c r="G88" s="205"/>
      <c r="H88" s="205"/>
      <c r="I88" s="205"/>
    </row>
    <row r="89" spans="1:9" s="137" customFormat="1" ht="48" customHeight="1" x14ac:dyDescent="0.2">
      <c r="A89" s="209" t="s">
        <v>138</v>
      </c>
      <c r="B89" s="210"/>
      <c r="C89" s="210"/>
      <c r="D89" s="210"/>
      <c r="E89" s="210"/>
      <c r="F89" s="210"/>
      <c r="G89" s="210"/>
      <c r="H89" s="210"/>
      <c r="I89" s="211"/>
    </row>
    <row r="90" spans="1:9" s="137" customFormat="1" ht="11.25" customHeight="1" x14ac:dyDescent="0.2">
      <c r="A90" s="209" t="s">
        <v>139</v>
      </c>
      <c r="B90" s="210"/>
      <c r="C90" s="210"/>
      <c r="D90" s="210"/>
      <c r="E90" s="210"/>
      <c r="F90" s="210"/>
      <c r="G90" s="210"/>
      <c r="H90" s="210"/>
      <c r="I90" s="211"/>
    </row>
  </sheetData>
  <mergeCells count="65">
    <mergeCell ref="A3:I3"/>
    <mergeCell ref="A6:B6"/>
    <mergeCell ref="D6:I6"/>
    <mergeCell ref="A7:B7"/>
    <mergeCell ref="D7:I7"/>
    <mergeCell ref="D5:I5"/>
    <mergeCell ref="A5:B5"/>
    <mergeCell ref="A8:B8"/>
    <mergeCell ref="D8:I8"/>
    <mergeCell ref="A9:B9"/>
    <mergeCell ref="D9:I9"/>
    <mergeCell ref="A11:I11"/>
    <mergeCell ref="F24:I24"/>
    <mergeCell ref="F25:I25"/>
    <mergeCell ref="F26:I26"/>
    <mergeCell ref="D39:I39"/>
    <mergeCell ref="D37:I37"/>
    <mergeCell ref="D38:I38"/>
    <mergeCell ref="A77:C77"/>
    <mergeCell ref="A78:C78"/>
    <mergeCell ref="A80:C80"/>
    <mergeCell ref="C45:I45"/>
    <mergeCell ref="A28:I28"/>
    <mergeCell ref="D30:I30"/>
    <mergeCell ref="D31:I31"/>
    <mergeCell ref="D32:I32"/>
    <mergeCell ref="C33:I33"/>
    <mergeCell ref="A35:I35"/>
    <mergeCell ref="A58:C58"/>
    <mergeCell ref="A60:C60"/>
    <mergeCell ref="A61:C61"/>
    <mergeCell ref="A62:C62"/>
    <mergeCell ref="A64:C64"/>
    <mergeCell ref="A51:C51"/>
    <mergeCell ref="A52:C52"/>
    <mergeCell ref="A54:C54"/>
    <mergeCell ref="A55:C55"/>
    <mergeCell ref="A57:C57"/>
    <mergeCell ref="A15:A16"/>
    <mergeCell ref="A19:I19"/>
    <mergeCell ref="F21:I21"/>
    <mergeCell ref="F22:I22"/>
    <mergeCell ref="F23:I23"/>
    <mergeCell ref="C40:I40"/>
    <mergeCell ref="A42:I42"/>
    <mergeCell ref="C44:I44"/>
    <mergeCell ref="A48:I48"/>
    <mergeCell ref="A50:C50"/>
    <mergeCell ref="C46:I46"/>
    <mergeCell ref="A59:C59"/>
    <mergeCell ref="A89:I89"/>
    <mergeCell ref="A81:C81"/>
    <mergeCell ref="A87:I87"/>
    <mergeCell ref="A90:I90"/>
    <mergeCell ref="A86:I86"/>
    <mergeCell ref="A83:I83"/>
    <mergeCell ref="A85:I85"/>
    <mergeCell ref="A65:C65"/>
    <mergeCell ref="A67:C67"/>
    <mergeCell ref="A68:C68"/>
    <mergeCell ref="A70:C70"/>
    <mergeCell ref="A71:C71"/>
    <mergeCell ref="A73:C73"/>
    <mergeCell ref="A74:C74"/>
    <mergeCell ref="A75:C75"/>
  </mergeCells>
  <printOptions horizontalCentered="1"/>
  <pageMargins left="0.39370078740157483" right="0.39370078740157483" top="0.78740157480314965" bottom="0.78740157480314965" header="0.31496062992125984" footer="0.31496062992125984"/>
  <pageSetup paperSize="9" firstPageNumber="173" orientation="landscape" useFirstPageNumber="1" r:id="rId1"/>
  <headerFooter>
    <oddFooter>&amp;C&amp;"Times New Roman,Obyčejné"&amp;8Stránka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7"/>
  <sheetViews>
    <sheetView tabSelected="1" zoomScaleNormal="100" workbookViewId="0"/>
  </sheetViews>
  <sheetFormatPr defaultRowHeight="15" x14ac:dyDescent="0.25"/>
  <cols>
    <col min="1" max="1" width="3.140625" style="1" customWidth="1"/>
    <col min="2" max="2" width="3.7109375" style="2" customWidth="1"/>
    <col min="3" max="3" width="18.28515625" style="2" customWidth="1"/>
    <col min="4" max="4" width="4.85546875" style="2" customWidth="1"/>
    <col min="5" max="7" width="5.7109375" style="2" customWidth="1"/>
    <col min="8" max="8" width="4.7109375" style="2" customWidth="1"/>
    <col min="9" max="12" width="5.7109375" style="2" customWidth="1"/>
    <col min="13" max="13" width="4.7109375" style="2" customWidth="1"/>
    <col min="14" max="17" width="5.7109375" style="2" customWidth="1"/>
    <col min="18" max="18" width="4.7109375" style="2" customWidth="1"/>
    <col min="19" max="22" width="5.7109375" style="2" customWidth="1"/>
    <col min="23" max="23" width="4.7109375" style="2" customWidth="1"/>
    <col min="24" max="24" width="5.7109375" style="2" customWidth="1"/>
    <col min="29" max="29" width="5" customWidth="1"/>
  </cols>
  <sheetData>
    <row r="1" spans="1:24" ht="15.75" x14ac:dyDescent="0.25">
      <c r="A1" s="286" t="s">
        <v>13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3" spans="1:24" x14ac:dyDescent="0.25">
      <c r="A3" s="279" t="s">
        <v>14</v>
      </c>
      <c r="B3" s="289" t="s">
        <v>15</v>
      </c>
      <c r="C3" s="290"/>
      <c r="D3" s="295" t="s">
        <v>16</v>
      </c>
      <c r="E3" s="298" t="s">
        <v>7</v>
      </c>
      <c r="F3" s="299"/>
      <c r="G3" s="299"/>
      <c r="H3" s="299"/>
      <c r="I3" s="300"/>
      <c r="J3" s="298" t="s">
        <v>17</v>
      </c>
      <c r="K3" s="299"/>
      <c r="L3" s="299"/>
      <c r="M3" s="299"/>
      <c r="N3" s="300"/>
      <c r="O3" s="298" t="s">
        <v>18</v>
      </c>
      <c r="P3" s="299"/>
      <c r="Q3" s="299"/>
      <c r="R3" s="299"/>
      <c r="S3" s="300"/>
      <c r="T3" s="298" t="s">
        <v>19</v>
      </c>
      <c r="U3" s="299"/>
      <c r="V3" s="299"/>
      <c r="W3" s="299"/>
      <c r="X3" s="300"/>
    </row>
    <row r="4" spans="1:24" ht="15" customHeight="1" x14ac:dyDescent="0.25">
      <c r="A4" s="287"/>
      <c r="B4" s="291"/>
      <c r="C4" s="292"/>
      <c r="D4" s="296"/>
      <c r="E4" s="281" t="s">
        <v>20</v>
      </c>
      <c r="F4" s="283" t="s">
        <v>96</v>
      </c>
      <c r="G4" s="284"/>
      <c r="H4" s="285"/>
      <c r="I4" s="279" t="s">
        <v>97</v>
      </c>
      <c r="J4" s="281" t="s">
        <v>20</v>
      </c>
      <c r="K4" s="283" t="s">
        <v>96</v>
      </c>
      <c r="L4" s="284"/>
      <c r="M4" s="285"/>
      <c r="N4" s="279" t="s">
        <v>97</v>
      </c>
      <c r="O4" s="281" t="s">
        <v>20</v>
      </c>
      <c r="P4" s="283" t="s">
        <v>96</v>
      </c>
      <c r="Q4" s="284"/>
      <c r="R4" s="285"/>
      <c r="S4" s="279" t="s">
        <v>97</v>
      </c>
      <c r="T4" s="281" t="s">
        <v>20</v>
      </c>
      <c r="U4" s="283" t="s">
        <v>96</v>
      </c>
      <c r="V4" s="284"/>
      <c r="W4" s="285"/>
      <c r="X4" s="279" t="s">
        <v>97</v>
      </c>
    </row>
    <row r="5" spans="1:24" x14ac:dyDescent="0.25">
      <c r="A5" s="288"/>
      <c r="B5" s="293"/>
      <c r="C5" s="294"/>
      <c r="D5" s="297"/>
      <c r="E5" s="282"/>
      <c r="F5" s="3" t="s">
        <v>21</v>
      </c>
      <c r="G5" s="4" t="s">
        <v>22</v>
      </c>
      <c r="H5" s="3" t="s">
        <v>23</v>
      </c>
      <c r="I5" s="280"/>
      <c r="J5" s="282"/>
      <c r="K5" s="3" t="s">
        <v>21</v>
      </c>
      <c r="L5" s="4" t="s">
        <v>22</v>
      </c>
      <c r="M5" s="3" t="s">
        <v>23</v>
      </c>
      <c r="N5" s="280"/>
      <c r="O5" s="282"/>
      <c r="P5" s="3" t="s">
        <v>21</v>
      </c>
      <c r="Q5" s="4" t="s">
        <v>22</v>
      </c>
      <c r="R5" s="3" t="s">
        <v>23</v>
      </c>
      <c r="S5" s="280"/>
      <c r="T5" s="282"/>
      <c r="U5" s="3" t="s">
        <v>21</v>
      </c>
      <c r="V5" s="4" t="s">
        <v>22</v>
      </c>
      <c r="W5" s="3" t="s">
        <v>23</v>
      </c>
      <c r="X5" s="280"/>
    </row>
    <row r="6" spans="1:24" ht="9" customHeight="1" x14ac:dyDescent="0.25">
      <c r="A6" s="5" t="s">
        <v>24</v>
      </c>
      <c r="B6" s="6" t="s">
        <v>25</v>
      </c>
      <c r="C6" s="6"/>
      <c r="D6" s="7" t="s">
        <v>1</v>
      </c>
      <c r="E6" s="73">
        <f>SUM(E7:E9)</f>
        <v>2444690</v>
      </c>
      <c r="F6" s="73">
        <f>SUM(F7:F9)</f>
        <v>2544829</v>
      </c>
      <c r="G6" s="73">
        <f>SUM(G7:G9)</f>
        <v>2558717</v>
      </c>
      <c r="H6" s="8">
        <f t="shared" ref="H6:H36" si="0">G6/F6*100</f>
        <v>100.54573411415855</v>
      </c>
      <c r="I6" s="91">
        <f>SUM(I7:I9)</f>
        <v>2575828</v>
      </c>
      <c r="J6" s="73">
        <f>SUM(J7:J9)</f>
        <v>2444690</v>
      </c>
      <c r="K6" s="73">
        <f t="shared" ref="K6:N6" si="1">SUM(K7:K9)</f>
        <v>2544829</v>
      </c>
      <c r="L6" s="73">
        <f t="shared" si="1"/>
        <v>2558717</v>
      </c>
      <c r="M6" s="8">
        <f t="shared" ref="M6:M33" si="2">L6/K6*100</f>
        <v>100.54573411415855</v>
      </c>
      <c r="N6" s="91">
        <f t="shared" si="1"/>
        <v>2575828</v>
      </c>
      <c r="O6" s="73">
        <f t="shared" ref="O6:X6" si="3">SUM(O7:O9)</f>
        <v>0</v>
      </c>
      <c r="P6" s="73">
        <f t="shared" si="3"/>
        <v>0</v>
      </c>
      <c r="Q6" s="73">
        <f t="shared" si="3"/>
        <v>0</v>
      </c>
      <c r="R6" s="8" t="e">
        <f t="shared" ref="R6:R33" si="4">Q6/P6*100</f>
        <v>#DIV/0!</v>
      </c>
      <c r="S6" s="73">
        <f t="shared" si="3"/>
        <v>0</v>
      </c>
      <c r="T6" s="73">
        <f t="shared" si="3"/>
        <v>0</v>
      </c>
      <c r="U6" s="73">
        <f t="shared" si="3"/>
        <v>0</v>
      </c>
      <c r="V6" s="73">
        <f t="shared" si="3"/>
        <v>0</v>
      </c>
      <c r="W6" s="8" t="e">
        <f t="shared" ref="W6:W33" si="5">V6/U6*100</f>
        <v>#DIV/0!</v>
      </c>
      <c r="X6" s="73">
        <f t="shared" si="3"/>
        <v>0</v>
      </c>
    </row>
    <row r="7" spans="1:24" ht="9" customHeight="1" x14ac:dyDescent="0.25">
      <c r="A7" s="9" t="s">
        <v>26</v>
      </c>
      <c r="B7" s="10" t="s">
        <v>27</v>
      </c>
      <c r="C7" s="11"/>
      <c r="D7" s="12" t="s">
        <v>1</v>
      </c>
      <c r="E7" s="74">
        <f t="shared" ref="E7:G10" si="6">SUM(J7,O7)</f>
        <v>390000</v>
      </c>
      <c r="F7" s="75">
        <f t="shared" si="6"/>
        <v>490139</v>
      </c>
      <c r="G7" s="75">
        <f t="shared" si="6"/>
        <v>504076</v>
      </c>
      <c r="H7" s="13">
        <f t="shared" si="0"/>
        <v>102.8434790947058</v>
      </c>
      <c r="I7" s="83">
        <f>SUM(N7,S7)</f>
        <v>521164</v>
      </c>
      <c r="J7" s="84">
        <v>390000</v>
      </c>
      <c r="K7" s="85">
        <v>490139</v>
      </c>
      <c r="L7" s="85">
        <v>504076</v>
      </c>
      <c r="M7" s="13">
        <f t="shared" si="2"/>
        <v>102.8434790947058</v>
      </c>
      <c r="N7" s="102">
        <v>521164</v>
      </c>
      <c r="O7" s="103"/>
      <c r="P7" s="85"/>
      <c r="Q7" s="85"/>
      <c r="R7" s="13" t="e">
        <f t="shared" si="4"/>
        <v>#DIV/0!</v>
      </c>
      <c r="S7" s="102"/>
      <c r="T7" s="103"/>
      <c r="U7" s="85"/>
      <c r="V7" s="85"/>
      <c r="W7" s="13" t="e">
        <f t="shared" si="5"/>
        <v>#DIV/0!</v>
      </c>
      <c r="X7" s="119"/>
    </row>
    <row r="8" spans="1:24" ht="9" customHeight="1" x14ac:dyDescent="0.25">
      <c r="A8" s="14" t="s">
        <v>28</v>
      </c>
      <c r="B8" s="15" t="s">
        <v>29</v>
      </c>
      <c r="C8" s="16"/>
      <c r="D8" s="17" t="s">
        <v>1</v>
      </c>
      <c r="E8" s="76">
        <f t="shared" si="6"/>
        <v>50</v>
      </c>
      <c r="F8" s="77">
        <f t="shared" si="6"/>
        <v>50</v>
      </c>
      <c r="G8" s="77">
        <f t="shared" si="6"/>
        <v>1</v>
      </c>
      <c r="H8" s="18">
        <f t="shared" si="0"/>
        <v>2</v>
      </c>
      <c r="I8" s="86">
        <f>SUM(N8,S8)</f>
        <v>24</v>
      </c>
      <c r="J8" s="87">
        <v>50</v>
      </c>
      <c r="K8" s="77">
        <v>50</v>
      </c>
      <c r="L8" s="77">
        <v>1</v>
      </c>
      <c r="M8" s="18">
        <f t="shared" si="2"/>
        <v>2</v>
      </c>
      <c r="N8" s="86">
        <v>24</v>
      </c>
      <c r="O8" s="76"/>
      <c r="P8" s="77"/>
      <c r="Q8" s="77"/>
      <c r="R8" s="18" t="e">
        <f t="shared" si="4"/>
        <v>#DIV/0!</v>
      </c>
      <c r="S8" s="86"/>
      <c r="T8" s="76"/>
      <c r="U8" s="77"/>
      <c r="V8" s="77"/>
      <c r="W8" s="18" t="e">
        <f t="shared" si="5"/>
        <v>#DIV/0!</v>
      </c>
      <c r="X8" s="120"/>
    </row>
    <row r="9" spans="1:24" ht="9" customHeight="1" x14ac:dyDescent="0.25">
      <c r="A9" s="19" t="s">
        <v>30</v>
      </c>
      <c r="B9" s="20" t="s">
        <v>78</v>
      </c>
      <c r="C9" s="21"/>
      <c r="D9" s="22" t="s">
        <v>1</v>
      </c>
      <c r="E9" s="78">
        <f t="shared" si="6"/>
        <v>2054640</v>
      </c>
      <c r="F9" s="79">
        <f t="shared" si="6"/>
        <v>2054640</v>
      </c>
      <c r="G9" s="79">
        <f t="shared" si="6"/>
        <v>2054640</v>
      </c>
      <c r="H9" s="23">
        <f t="shared" si="0"/>
        <v>100</v>
      </c>
      <c r="I9" s="88">
        <f>SUM(N9,S9)</f>
        <v>2054640</v>
      </c>
      <c r="J9" s="89">
        <v>2054640</v>
      </c>
      <c r="K9" s="79">
        <v>2054640</v>
      </c>
      <c r="L9" s="79">
        <v>2054640</v>
      </c>
      <c r="M9" s="23">
        <f t="shared" si="2"/>
        <v>100</v>
      </c>
      <c r="N9" s="88">
        <v>2054640</v>
      </c>
      <c r="O9" s="78"/>
      <c r="P9" s="79"/>
      <c r="Q9" s="79"/>
      <c r="R9" s="23" t="e">
        <f t="shared" si="4"/>
        <v>#DIV/0!</v>
      </c>
      <c r="S9" s="88"/>
      <c r="T9" s="78"/>
      <c r="U9" s="79"/>
      <c r="V9" s="79"/>
      <c r="W9" s="23" t="e">
        <f t="shared" si="5"/>
        <v>#DIV/0!</v>
      </c>
      <c r="X9" s="121"/>
    </row>
    <row r="10" spans="1:24" ht="9" customHeight="1" x14ac:dyDescent="0.25">
      <c r="A10" s="5" t="s">
        <v>31</v>
      </c>
      <c r="B10" s="6" t="s">
        <v>32</v>
      </c>
      <c r="C10" s="6"/>
      <c r="D10" s="24" t="s">
        <v>1</v>
      </c>
      <c r="E10" s="80">
        <f t="shared" si="6"/>
        <v>0</v>
      </c>
      <c r="F10" s="80">
        <f t="shared" si="6"/>
        <v>0</v>
      </c>
      <c r="G10" s="80">
        <f t="shared" si="6"/>
        <v>0</v>
      </c>
      <c r="H10" s="8" t="e">
        <f t="shared" si="0"/>
        <v>#DIV/0!</v>
      </c>
      <c r="I10" s="90">
        <f>SUM(N10,S10)</f>
        <v>0</v>
      </c>
      <c r="J10" s="130"/>
      <c r="K10" s="80"/>
      <c r="L10" s="80"/>
      <c r="M10" s="133" t="e">
        <f t="shared" si="2"/>
        <v>#DIV/0!</v>
      </c>
      <c r="N10" s="90"/>
      <c r="O10" s="80"/>
      <c r="P10" s="80"/>
      <c r="Q10" s="80"/>
      <c r="R10" s="8" t="e">
        <f t="shared" si="4"/>
        <v>#DIV/0!</v>
      </c>
      <c r="S10" s="90"/>
      <c r="T10" s="80"/>
      <c r="U10" s="80"/>
      <c r="V10" s="80"/>
      <c r="W10" s="8" t="e">
        <f t="shared" si="5"/>
        <v>#DIV/0!</v>
      </c>
      <c r="X10" s="80"/>
    </row>
    <row r="11" spans="1:24" ht="9" customHeight="1" x14ac:dyDescent="0.25">
      <c r="A11" s="5" t="s">
        <v>33</v>
      </c>
      <c r="B11" s="6" t="s">
        <v>34</v>
      </c>
      <c r="C11" s="6"/>
      <c r="D11" s="24" t="s">
        <v>1</v>
      </c>
      <c r="E11" s="73">
        <f>SUM(E12:E30)</f>
        <v>2444690</v>
      </c>
      <c r="F11" s="73">
        <f>SUM(F12:F30)</f>
        <v>2544829</v>
      </c>
      <c r="G11" s="73">
        <f>SUM(G12:G30)</f>
        <v>2508884</v>
      </c>
      <c r="H11" s="8">
        <f t="shared" si="0"/>
        <v>98.587527884977732</v>
      </c>
      <c r="I11" s="91">
        <f>SUM(I12:I30)</f>
        <v>2556602</v>
      </c>
      <c r="J11" s="73">
        <f>SUM(J12:J30)</f>
        <v>2444690</v>
      </c>
      <c r="K11" s="73">
        <f>SUM(K12:K30)</f>
        <v>2544829</v>
      </c>
      <c r="L11" s="73">
        <f>SUM(L12:L30)</f>
        <v>2508884</v>
      </c>
      <c r="M11" s="133">
        <f t="shared" si="2"/>
        <v>98.587527884977732</v>
      </c>
      <c r="N11" s="91">
        <f>SUM(N12:N30)</f>
        <v>2556602</v>
      </c>
      <c r="O11" s="73">
        <f>SUM(O12:O30)</f>
        <v>0</v>
      </c>
      <c r="P11" s="73">
        <f>SUM(P12:P30)</f>
        <v>0</v>
      </c>
      <c r="Q11" s="73">
        <f>SUM(Q12:Q30)</f>
        <v>0</v>
      </c>
      <c r="R11" s="8" t="e">
        <f t="shared" si="4"/>
        <v>#DIV/0!</v>
      </c>
      <c r="S11" s="91">
        <f>SUM(S12:S30)</f>
        <v>0</v>
      </c>
      <c r="T11" s="73">
        <f>SUM(T12:T30)</f>
        <v>0</v>
      </c>
      <c r="U11" s="73">
        <f>SUM(U12:U30)</f>
        <v>0</v>
      </c>
      <c r="V11" s="73">
        <f>SUM(V12:V30)</f>
        <v>0</v>
      </c>
      <c r="W11" s="8" t="e">
        <f t="shared" si="5"/>
        <v>#DIV/0!</v>
      </c>
      <c r="X11" s="73">
        <f>SUM(X12:X30)</f>
        <v>0</v>
      </c>
    </row>
    <row r="12" spans="1:24" ht="9" customHeight="1" x14ac:dyDescent="0.25">
      <c r="A12" s="25" t="s">
        <v>35</v>
      </c>
      <c r="B12" s="26" t="s">
        <v>36</v>
      </c>
      <c r="C12" s="27"/>
      <c r="D12" s="28" t="s">
        <v>1</v>
      </c>
      <c r="E12" s="74">
        <f t="shared" ref="E12:I27" si="7">SUM(J12,O12)</f>
        <v>40000</v>
      </c>
      <c r="F12" s="75">
        <f t="shared" si="7"/>
        <v>81502</v>
      </c>
      <c r="G12" s="75">
        <f t="shared" si="7"/>
        <v>79754</v>
      </c>
      <c r="H12" s="13">
        <f t="shared" si="0"/>
        <v>97.855267355402319</v>
      </c>
      <c r="I12" s="83">
        <f t="shared" si="7"/>
        <v>93642</v>
      </c>
      <c r="J12" s="92">
        <v>40000</v>
      </c>
      <c r="K12" s="93">
        <v>81502</v>
      </c>
      <c r="L12" s="93">
        <v>79754</v>
      </c>
      <c r="M12" s="13">
        <f t="shared" si="2"/>
        <v>97.855267355402319</v>
      </c>
      <c r="N12" s="104">
        <v>93642</v>
      </c>
      <c r="O12" s="105"/>
      <c r="P12" s="93"/>
      <c r="Q12" s="93"/>
      <c r="R12" s="13" t="e">
        <f t="shared" si="4"/>
        <v>#DIV/0!</v>
      </c>
      <c r="S12" s="113"/>
      <c r="T12" s="105"/>
      <c r="U12" s="93"/>
      <c r="V12" s="93"/>
      <c r="W12" s="13" t="e">
        <f t="shared" si="5"/>
        <v>#DIV/0!</v>
      </c>
      <c r="X12" s="122"/>
    </row>
    <row r="13" spans="1:24" ht="9" customHeight="1" x14ac:dyDescent="0.25">
      <c r="A13" s="29" t="s">
        <v>37</v>
      </c>
      <c r="B13" s="31" t="s">
        <v>38</v>
      </c>
      <c r="C13" s="32"/>
      <c r="D13" s="30" t="s">
        <v>1</v>
      </c>
      <c r="E13" s="76">
        <f t="shared" si="7"/>
        <v>270000</v>
      </c>
      <c r="F13" s="77">
        <f t="shared" si="7"/>
        <v>270000</v>
      </c>
      <c r="G13" s="77">
        <f t="shared" si="7"/>
        <v>245367</v>
      </c>
      <c r="H13" s="18">
        <f t="shared" si="0"/>
        <v>90.876666666666665</v>
      </c>
      <c r="I13" s="86">
        <f t="shared" si="7"/>
        <v>305008</v>
      </c>
      <c r="J13" s="94">
        <v>270000</v>
      </c>
      <c r="K13" s="77">
        <v>270000</v>
      </c>
      <c r="L13" s="77">
        <v>245367</v>
      </c>
      <c r="M13" s="18">
        <f t="shared" si="2"/>
        <v>90.876666666666665</v>
      </c>
      <c r="N13" s="86">
        <v>305008</v>
      </c>
      <c r="O13" s="76"/>
      <c r="P13" s="77"/>
      <c r="Q13" s="77"/>
      <c r="R13" s="18" t="e">
        <f t="shared" si="4"/>
        <v>#DIV/0!</v>
      </c>
      <c r="S13" s="86"/>
      <c r="T13" s="76"/>
      <c r="U13" s="77"/>
      <c r="V13" s="77"/>
      <c r="W13" s="18" t="e">
        <f t="shared" si="5"/>
        <v>#DIV/0!</v>
      </c>
      <c r="X13" s="120"/>
    </row>
    <row r="14" spans="1:24" ht="9" customHeight="1" x14ac:dyDescent="0.25">
      <c r="A14" s="29" t="s">
        <v>39</v>
      </c>
      <c r="B14" s="31" t="s">
        <v>79</v>
      </c>
      <c r="C14" s="32"/>
      <c r="D14" s="30" t="s">
        <v>1</v>
      </c>
      <c r="E14" s="76">
        <f t="shared" si="7"/>
        <v>0</v>
      </c>
      <c r="F14" s="77">
        <f t="shared" si="7"/>
        <v>0</v>
      </c>
      <c r="G14" s="77">
        <f t="shared" si="7"/>
        <v>0</v>
      </c>
      <c r="H14" s="18" t="e">
        <f t="shared" si="0"/>
        <v>#DIV/0!</v>
      </c>
      <c r="I14" s="86">
        <f t="shared" si="7"/>
        <v>0</v>
      </c>
      <c r="J14" s="94"/>
      <c r="K14" s="77"/>
      <c r="L14" s="77"/>
      <c r="M14" s="18"/>
      <c r="N14" s="86"/>
      <c r="O14" s="76"/>
      <c r="P14" s="77"/>
      <c r="Q14" s="77"/>
      <c r="R14" s="18" t="e">
        <f t="shared" si="4"/>
        <v>#DIV/0!</v>
      </c>
      <c r="S14" s="86"/>
      <c r="T14" s="76"/>
      <c r="U14" s="77"/>
      <c r="V14" s="77"/>
      <c r="W14" s="18" t="e">
        <f t="shared" si="5"/>
        <v>#DIV/0!</v>
      </c>
      <c r="X14" s="120"/>
    </row>
    <row r="15" spans="1:24" ht="9" customHeight="1" x14ac:dyDescent="0.25">
      <c r="A15" s="29" t="s">
        <v>40</v>
      </c>
      <c r="B15" s="31" t="s">
        <v>80</v>
      </c>
      <c r="C15" s="32"/>
      <c r="D15" s="30" t="s">
        <v>1</v>
      </c>
      <c r="E15" s="76">
        <f t="shared" si="7"/>
        <v>7000</v>
      </c>
      <c r="F15" s="77">
        <f t="shared" si="7"/>
        <v>7000</v>
      </c>
      <c r="G15" s="77">
        <f t="shared" si="7"/>
        <v>6367</v>
      </c>
      <c r="H15" s="18">
        <f t="shared" si="0"/>
        <v>90.957142857142856</v>
      </c>
      <c r="I15" s="86">
        <f t="shared" si="7"/>
        <v>7810</v>
      </c>
      <c r="J15" s="94">
        <v>7000</v>
      </c>
      <c r="K15" s="77">
        <v>7000</v>
      </c>
      <c r="L15" s="77">
        <v>6367</v>
      </c>
      <c r="M15" s="18">
        <f t="shared" si="2"/>
        <v>90.957142857142856</v>
      </c>
      <c r="N15" s="86">
        <v>7810</v>
      </c>
      <c r="O15" s="76"/>
      <c r="P15" s="77"/>
      <c r="Q15" s="77"/>
      <c r="R15" s="18" t="e">
        <f t="shared" si="4"/>
        <v>#DIV/0!</v>
      </c>
      <c r="S15" s="86"/>
      <c r="T15" s="76"/>
      <c r="U15" s="77"/>
      <c r="V15" s="77"/>
      <c r="W15" s="18" t="e">
        <f t="shared" si="5"/>
        <v>#DIV/0!</v>
      </c>
      <c r="X15" s="120"/>
    </row>
    <row r="16" spans="1:24" ht="9" customHeight="1" x14ac:dyDescent="0.25">
      <c r="A16" s="29" t="s">
        <v>41</v>
      </c>
      <c r="B16" s="31" t="s">
        <v>42</v>
      </c>
      <c r="C16" s="32"/>
      <c r="D16" s="30" t="s">
        <v>1</v>
      </c>
      <c r="E16" s="76">
        <f t="shared" si="7"/>
        <v>500</v>
      </c>
      <c r="F16" s="77">
        <f t="shared" si="7"/>
        <v>830</v>
      </c>
      <c r="G16" s="77">
        <f t="shared" si="7"/>
        <v>830</v>
      </c>
      <c r="H16" s="18">
        <f t="shared" si="0"/>
        <v>100</v>
      </c>
      <c r="I16" s="86">
        <f t="shared" si="7"/>
        <v>752</v>
      </c>
      <c r="J16" s="94">
        <v>500</v>
      </c>
      <c r="K16" s="77">
        <v>830</v>
      </c>
      <c r="L16" s="77">
        <v>830</v>
      </c>
      <c r="M16" s="18">
        <f t="shared" si="2"/>
        <v>100</v>
      </c>
      <c r="N16" s="86">
        <v>752</v>
      </c>
      <c r="O16" s="76"/>
      <c r="P16" s="77"/>
      <c r="Q16" s="77"/>
      <c r="R16" s="18" t="e">
        <f t="shared" si="4"/>
        <v>#DIV/0!</v>
      </c>
      <c r="S16" s="86"/>
      <c r="T16" s="76"/>
      <c r="U16" s="77"/>
      <c r="V16" s="77"/>
      <c r="W16" s="18" t="e">
        <f t="shared" si="5"/>
        <v>#DIV/0!</v>
      </c>
      <c r="X16" s="120"/>
    </row>
    <row r="17" spans="1:24" ht="9" customHeight="1" x14ac:dyDescent="0.25">
      <c r="A17" s="29" t="s">
        <v>43</v>
      </c>
      <c r="B17" s="31" t="s">
        <v>44</v>
      </c>
      <c r="C17" s="32"/>
      <c r="D17" s="30" t="s">
        <v>1</v>
      </c>
      <c r="E17" s="76">
        <f t="shared" si="7"/>
        <v>600</v>
      </c>
      <c r="F17" s="77">
        <f t="shared" si="7"/>
        <v>627</v>
      </c>
      <c r="G17" s="77">
        <f t="shared" si="7"/>
        <v>627</v>
      </c>
      <c r="H17" s="18">
        <f t="shared" si="0"/>
        <v>100</v>
      </c>
      <c r="I17" s="86">
        <f t="shared" si="7"/>
        <v>603</v>
      </c>
      <c r="J17" s="94">
        <v>600</v>
      </c>
      <c r="K17" s="77">
        <v>627</v>
      </c>
      <c r="L17" s="77">
        <v>627</v>
      </c>
      <c r="M17" s="18">
        <f t="shared" si="2"/>
        <v>100</v>
      </c>
      <c r="N17" s="86">
        <v>603</v>
      </c>
      <c r="O17" s="76"/>
      <c r="P17" s="77"/>
      <c r="Q17" s="77"/>
      <c r="R17" s="18" t="e">
        <f t="shared" si="4"/>
        <v>#DIV/0!</v>
      </c>
      <c r="S17" s="86"/>
      <c r="T17" s="76"/>
      <c r="U17" s="77"/>
      <c r="V17" s="77"/>
      <c r="W17" s="18" t="e">
        <f t="shared" si="5"/>
        <v>#DIV/0!</v>
      </c>
      <c r="X17" s="120"/>
    </row>
    <row r="18" spans="1:24" ht="9" customHeight="1" x14ac:dyDescent="0.25">
      <c r="A18" s="29" t="s">
        <v>45</v>
      </c>
      <c r="B18" s="31" t="s">
        <v>46</v>
      </c>
      <c r="C18" s="32"/>
      <c r="D18" s="30" t="s">
        <v>1</v>
      </c>
      <c r="E18" s="76">
        <f t="shared" si="7"/>
        <v>202833</v>
      </c>
      <c r="F18" s="77">
        <f t="shared" si="7"/>
        <v>237833</v>
      </c>
      <c r="G18" s="77">
        <f t="shared" si="7"/>
        <v>237615</v>
      </c>
      <c r="H18" s="18">
        <f t="shared" si="0"/>
        <v>99.908339044623744</v>
      </c>
      <c r="I18" s="86">
        <f t="shared" si="7"/>
        <v>222705</v>
      </c>
      <c r="J18" s="94">
        <v>202833</v>
      </c>
      <c r="K18" s="77">
        <v>237833</v>
      </c>
      <c r="L18" s="77">
        <v>237615</v>
      </c>
      <c r="M18" s="18">
        <f t="shared" si="2"/>
        <v>99.908339044623744</v>
      </c>
      <c r="N18" s="86">
        <v>222705</v>
      </c>
      <c r="O18" s="76"/>
      <c r="P18" s="77"/>
      <c r="Q18" s="77"/>
      <c r="R18" s="18" t="e">
        <f t="shared" si="4"/>
        <v>#DIV/0!</v>
      </c>
      <c r="S18" s="86"/>
      <c r="T18" s="76"/>
      <c r="U18" s="77"/>
      <c r="V18" s="77"/>
      <c r="W18" s="18" t="e">
        <f t="shared" si="5"/>
        <v>#DIV/0!</v>
      </c>
      <c r="X18" s="120"/>
    </row>
    <row r="19" spans="1:24" ht="9" customHeight="1" x14ac:dyDescent="0.25">
      <c r="A19" s="29" t="s">
        <v>47</v>
      </c>
      <c r="B19" s="31" t="s">
        <v>48</v>
      </c>
      <c r="C19" s="32"/>
      <c r="D19" s="30" t="s">
        <v>1</v>
      </c>
      <c r="E19" s="76">
        <f t="shared" si="7"/>
        <v>1401100</v>
      </c>
      <c r="F19" s="77">
        <f t="shared" si="7"/>
        <v>1402558</v>
      </c>
      <c r="G19" s="77">
        <f t="shared" si="7"/>
        <v>1402558</v>
      </c>
      <c r="H19" s="18">
        <f t="shared" si="0"/>
        <v>100</v>
      </c>
      <c r="I19" s="86">
        <f t="shared" si="7"/>
        <v>1391184</v>
      </c>
      <c r="J19" s="95">
        <v>1401100</v>
      </c>
      <c r="K19" s="77">
        <v>1402558</v>
      </c>
      <c r="L19" s="77">
        <v>1402558</v>
      </c>
      <c r="M19" s="18">
        <f t="shared" si="2"/>
        <v>100</v>
      </c>
      <c r="N19" s="86">
        <v>1391184</v>
      </c>
      <c r="O19" s="76"/>
      <c r="P19" s="77"/>
      <c r="Q19" s="77"/>
      <c r="R19" s="18" t="e">
        <f t="shared" si="4"/>
        <v>#DIV/0!</v>
      </c>
      <c r="S19" s="86"/>
      <c r="T19" s="114"/>
      <c r="U19" s="115"/>
      <c r="V19" s="115"/>
      <c r="W19" s="18" t="e">
        <f t="shared" si="5"/>
        <v>#DIV/0!</v>
      </c>
      <c r="X19" s="123"/>
    </row>
    <row r="20" spans="1:24" ht="9" customHeight="1" x14ac:dyDescent="0.25">
      <c r="A20" s="29" t="s">
        <v>49</v>
      </c>
      <c r="B20" s="31" t="s">
        <v>50</v>
      </c>
      <c r="C20" s="32"/>
      <c r="D20" s="30" t="s">
        <v>1</v>
      </c>
      <c r="E20" s="76">
        <f t="shared" si="7"/>
        <v>476374</v>
      </c>
      <c r="F20" s="77">
        <f t="shared" si="7"/>
        <v>482267</v>
      </c>
      <c r="G20" s="77">
        <f t="shared" si="7"/>
        <v>482267</v>
      </c>
      <c r="H20" s="18">
        <f t="shared" si="0"/>
        <v>100</v>
      </c>
      <c r="I20" s="86">
        <f t="shared" si="7"/>
        <v>478849</v>
      </c>
      <c r="J20" s="94">
        <v>476374</v>
      </c>
      <c r="K20" s="77">
        <v>482267</v>
      </c>
      <c r="L20" s="77">
        <v>482267</v>
      </c>
      <c r="M20" s="18">
        <f t="shared" si="2"/>
        <v>100</v>
      </c>
      <c r="N20" s="86">
        <v>478849</v>
      </c>
      <c r="O20" s="76"/>
      <c r="P20" s="77"/>
      <c r="Q20" s="77"/>
      <c r="R20" s="18" t="e">
        <f t="shared" si="4"/>
        <v>#DIV/0!</v>
      </c>
      <c r="S20" s="86"/>
      <c r="T20" s="76"/>
      <c r="U20" s="77"/>
      <c r="V20" s="77"/>
      <c r="W20" s="18" t="e">
        <f t="shared" si="5"/>
        <v>#DIV/0!</v>
      </c>
      <c r="X20" s="120"/>
    </row>
    <row r="21" spans="1:24" ht="9" customHeight="1" x14ac:dyDescent="0.25">
      <c r="A21" s="29" t="s">
        <v>51</v>
      </c>
      <c r="B21" s="31" t="s">
        <v>52</v>
      </c>
      <c r="C21" s="32"/>
      <c r="D21" s="30" t="s">
        <v>1</v>
      </c>
      <c r="E21" s="76">
        <f t="shared" si="7"/>
        <v>43896</v>
      </c>
      <c r="F21" s="77">
        <f t="shared" si="7"/>
        <v>43896</v>
      </c>
      <c r="G21" s="77">
        <f t="shared" si="7"/>
        <v>35183</v>
      </c>
      <c r="H21" s="18">
        <f t="shared" si="0"/>
        <v>80.150811007836708</v>
      </c>
      <c r="I21" s="86">
        <f t="shared" si="7"/>
        <v>34772</v>
      </c>
      <c r="J21" s="94">
        <v>43896</v>
      </c>
      <c r="K21" s="77">
        <v>43896</v>
      </c>
      <c r="L21" s="77">
        <v>35183</v>
      </c>
      <c r="M21" s="18">
        <f t="shared" si="2"/>
        <v>80.150811007836708</v>
      </c>
      <c r="N21" s="86">
        <v>34772</v>
      </c>
      <c r="O21" s="76"/>
      <c r="P21" s="77"/>
      <c r="Q21" s="77"/>
      <c r="R21" s="18" t="e">
        <f t="shared" si="4"/>
        <v>#DIV/0!</v>
      </c>
      <c r="S21" s="86"/>
      <c r="T21" s="76"/>
      <c r="U21" s="77"/>
      <c r="V21" s="77"/>
      <c r="W21" s="18" t="e">
        <f t="shared" si="5"/>
        <v>#DIV/0!</v>
      </c>
      <c r="X21" s="120"/>
    </row>
    <row r="22" spans="1:24" ht="9" customHeight="1" x14ac:dyDescent="0.25">
      <c r="A22" s="29" t="s">
        <v>53</v>
      </c>
      <c r="B22" s="31" t="s">
        <v>81</v>
      </c>
      <c r="C22" s="32"/>
      <c r="D22" s="30" t="s">
        <v>1</v>
      </c>
      <c r="E22" s="76">
        <f t="shared" si="7"/>
        <v>0</v>
      </c>
      <c r="F22" s="77">
        <f t="shared" si="7"/>
        <v>0</v>
      </c>
      <c r="G22" s="77">
        <f t="shared" si="7"/>
        <v>0</v>
      </c>
      <c r="H22" s="18" t="e">
        <f t="shared" si="0"/>
        <v>#DIV/0!</v>
      </c>
      <c r="I22" s="86">
        <f t="shared" si="7"/>
        <v>0</v>
      </c>
      <c r="J22" s="94"/>
      <c r="K22" s="77"/>
      <c r="L22" s="77"/>
      <c r="M22" s="18"/>
      <c r="N22" s="86"/>
      <c r="O22" s="76"/>
      <c r="P22" s="77"/>
      <c r="Q22" s="77"/>
      <c r="R22" s="18" t="e">
        <f t="shared" si="4"/>
        <v>#DIV/0!</v>
      </c>
      <c r="S22" s="86"/>
      <c r="T22" s="76"/>
      <c r="U22" s="77"/>
      <c r="V22" s="77"/>
      <c r="W22" s="18" t="e">
        <f t="shared" si="5"/>
        <v>#DIV/0!</v>
      </c>
      <c r="X22" s="120"/>
    </row>
    <row r="23" spans="1:24" ht="9" customHeight="1" x14ac:dyDescent="0.25">
      <c r="A23" s="29" t="s">
        <v>54</v>
      </c>
      <c r="B23" s="31" t="s">
        <v>82</v>
      </c>
      <c r="C23" s="32"/>
      <c r="D23" s="30" t="s">
        <v>1</v>
      </c>
      <c r="E23" s="76">
        <f t="shared" si="7"/>
        <v>0</v>
      </c>
      <c r="F23" s="77">
        <f t="shared" si="7"/>
        <v>0</v>
      </c>
      <c r="G23" s="77">
        <f t="shared" si="7"/>
        <v>0</v>
      </c>
      <c r="H23" s="18" t="e">
        <f t="shared" si="0"/>
        <v>#DIV/0!</v>
      </c>
      <c r="I23" s="86">
        <f t="shared" si="7"/>
        <v>0</v>
      </c>
      <c r="J23" s="94"/>
      <c r="K23" s="77"/>
      <c r="L23" s="77"/>
      <c r="M23" s="18"/>
      <c r="N23" s="86"/>
      <c r="O23" s="76"/>
      <c r="P23" s="77"/>
      <c r="Q23" s="77"/>
      <c r="R23" s="18" t="e">
        <f t="shared" si="4"/>
        <v>#DIV/0!</v>
      </c>
      <c r="S23" s="86"/>
      <c r="T23" s="76"/>
      <c r="U23" s="77"/>
      <c r="V23" s="77"/>
      <c r="W23" s="18" t="e">
        <f t="shared" si="5"/>
        <v>#DIV/0!</v>
      </c>
      <c r="X23" s="120"/>
    </row>
    <row r="24" spans="1:24" ht="9" customHeight="1" x14ac:dyDescent="0.25">
      <c r="A24" s="29" t="s">
        <v>55</v>
      </c>
      <c r="B24" s="31" t="s">
        <v>56</v>
      </c>
      <c r="C24" s="32"/>
      <c r="D24" s="30" t="s">
        <v>1</v>
      </c>
      <c r="E24" s="76">
        <f t="shared" si="7"/>
        <v>0</v>
      </c>
      <c r="F24" s="77">
        <f t="shared" si="7"/>
        <v>0</v>
      </c>
      <c r="G24" s="77">
        <f t="shared" si="7"/>
        <v>0</v>
      </c>
      <c r="H24" s="18" t="e">
        <f t="shared" si="0"/>
        <v>#DIV/0!</v>
      </c>
      <c r="I24" s="86">
        <f t="shared" si="7"/>
        <v>0</v>
      </c>
      <c r="J24" s="94"/>
      <c r="K24" s="77"/>
      <c r="L24" s="77"/>
      <c r="M24" s="18"/>
      <c r="N24" s="86"/>
      <c r="O24" s="76"/>
      <c r="P24" s="77"/>
      <c r="Q24" s="77"/>
      <c r="R24" s="18" t="e">
        <f t="shared" si="4"/>
        <v>#DIV/0!</v>
      </c>
      <c r="S24" s="86"/>
      <c r="T24" s="76"/>
      <c r="U24" s="77"/>
      <c r="V24" s="77"/>
      <c r="W24" s="18" t="e">
        <f t="shared" si="5"/>
        <v>#DIV/0!</v>
      </c>
      <c r="X24" s="120"/>
    </row>
    <row r="25" spans="1:24" ht="9" customHeight="1" x14ac:dyDescent="0.25">
      <c r="A25" s="33" t="s">
        <v>57</v>
      </c>
      <c r="B25" s="34" t="s">
        <v>83</v>
      </c>
      <c r="C25" s="35"/>
      <c r="D25" s="36" t="s">
        <v>1</v>
      </c>
      <c r="E25" s="76">
        <f t="shared" si="7"/>
        <v>0</v>
      </c>
      <c r="F25" s="77">
        <f t="shared" si="7"/>
        <v>0</v>
      </c>
      <c r="G25" s="77">
        <f t="shared" si="7"/>
        <v>0</v>
      </c>
      <c r="H25" s="18" t="e">
        <f t="shared" si="0"/>
        <v>#DIV/0!</v>
      </c>
      <c r="I25" s="86">
        <f t="shared" si="7"/>
        <v>0</v>
      </c>
      <c r="J25" s="94"/>
      <c r="K25" s="96"/>
      <c r="L25" s="96"/>
      <c r="M25" s="18"/>
      <c r="N25" s="106"/>
      <c r="O25" s="107"/>
      <c r="P25" s="96"/>
      <c r="Q25" s="96"/>
      <c r="R25" s="18" t="e">
        <f t="shared" si="4"/>
        <v>#DIV/0!</v>
      </c>
      <c r="S25" s="116"/>
      <c r="T25" s="107"/>
      <c r="U25" s="96"/>
      <c r="V25" s="96"/>
      <c r="W25" s="18" t="e">
        <f t="shared" si="5"/>
        <v>#DIV/0!</v>
      </c>
      <c r="X25" s="124"/>
    </row>
    <row r="26" spans="1:24" ht="9" customHeight="1" x14ac:dyDescent="0.25">
      <c r="A26" s="29" t="s">
        <v>58</v>
      </c>
      <c r="B26" s="31" t="s">
        <v>84</v>
      </c>
      <c r="C26" s="32"/>
      <c r="D26" s="30" t="s">
        <v>1</v>
      </c>
      <c r="E26" s="76">
        <f t="shared" si="7"/>
        <v>2357</v>
      </c>
      <c r="F26" s="77">
        <f t="shared" si="7"/>
        <v>2357</v>
      </c>
      <c r="G26" s="77">
        <f t="shared" si="7"/>
        <v>2357</v>
      </c>
      <c r="H26" s="18">
        <f t="shared" si="0"/>
        <v>100</v>
      </c>
      <c r="I26" s="86">
        <f t="shared" si="7"/>
        <v>7088</v>
      </c>
      <c r="J26" s="94">
        <v>2357</v>
      </c>
      <c r="K26" s="97">
        <v>2357</v>
      </c>
      <c r="L26" s="97">
        <v>2357</v>
      </c>
      <c r="M26" s="18">
        <f t="shared" si="2"/>
        <v>100</v>
      </c>
      <c r="N26" s="86">
        <v>7088</v>
      </c>
      <c r="O26" s="108"/>
      <c r="P26" s="97"/>
      <c r="Q26" s="97"/>
      <c r="R26" s="18" t="e">
        <f t="shared" si="4"/>
        <v>#DIV/0!</v>
      </c>
      <c r="S26" s="106"/>
      <c r="T26" s="131"/>
      <c r="U26" s="132"/>
      <c r="V26" s="132"/>
      <c r="W26" s="18" t="e">
        <f t="shared" si="5"/>
        <v>#DIV/0!</v>
      </c>
      <c r="X26" s="125"/>
    </row>
    <row r="27" spans="1:24" ht="9" customHeight="1" x14ac:dyDescent="0.25">
      <c r="A27" s="29" t="s">
        <v>59</v>
      </c>
      <c r="B27" s="31" t="s">
        <v>85</v>
      </c>
      <c r="C27" s="32"/>
      <c r="D27" s="30" t="s">
        <v>1</v>
      </c>
      <c r="E27" s="76">
        <f t="shared" si="7"/>
        <v>0</v>
      </c>
      <c r="F27" s="77">
        <f t="shared" si="7"/>
        <v>15929</v>
      </c>
      <c r="G27" s="77">
        <f t="shared" si="7"/>
        <v>15929</v>
      </c>
      <c r="H27" s="18">
        <f t="shared" si="0"/>
        <v>100</v>
      </c>
      <c r="I27" s="86">
        <f t="shared" si="7"/>
        <v>14159</v>
      </c>
      <c r="J27" s="94"/>
      <c r="K27" s="97">
        <v>15929</v>
      </c>
      <c r="L27" s="97">
        <v>15929</v>
      </c>
      <c r="M27" s="18">
        <f t="shared" si="2"/>
        <v>100</v>
      </c>
      <c r="N27" s="106">
        <v>14159</v>
      </c>
      <c r="O27" s="108"/>
      <c r="P27" s="97"/>
      <c r="Q27" s="97"/>
      <c r="R27" s="18" t="e">
        <f t="shared" si="4"/>
        <v>#DIV/0!</v>
      </c>
      <c r="S27" s="106"/>
      <c r="T27" s="131"/>
      <c r="U27" s="132"/>
      <c r="V27" s="132"/>
      <c r="W27" s="18" t="e">
        <f t="shared" si="5"/>
        <v>#DIV/0!</v>
      </c>
      <c r="X27" s="125"/>
    </row>
    <row r="28" spans="1:24" ht="9" customHeight="1" x14ac:dyDescent="0.25">
      <c r="A28" s="29" t="s">
        <v>60</v>
      </c>
      <c r="B28" s="31" t="s">
        <v>86</v>
      </c>
      <c r="C28" s="32"/>
      <c r="D28" s="30" t="s">
        <v>1</v>
      </c>
      <c r="E28" s="76">
        <f t="shared" ref="E28:G30" si="8">SUM(J28,O28)</f>
        <v>30</v>
      </c>
      <c r="F28" s="77">
        <f t="shared" si="8"/>
        <v>30</v>
      </c>
      <c r="G28" s="77">
        <f t="shared" si="8"/>
        <v>30</v>
      </c>
      <c r="H28" s="18">
        <f t="shared" si="0"/>
        <v>100</v>
      </c>
      <c r="I28" s="86">
        <f>SUM(N28,S28)</f>
        <v>30</v>
      </c>
      <c r="J28" s="94">
        <v>30</v>
      </c>
      <c r="K28" s="97">
        <v>30</v>
      </c>
      <c r="L28" s="97">
        <v>30</v>
      </c>
      <c r="M28" s="18">
        <f t="shared" si="2"/>
        <v>100</v>
      </c>
      <c r="N28" s="106">
        <v>30</v>
      </c>
      <c r="O28" s="108"/>
      <c r="P28" s="97"/>
      <c r="Q28" s="97"/>
      <c r="R28" s="18" t="e">
        <f t="shared" si="4"/>
        <v>#DIV/0!</v>
      </c>
      <c r="S28" s="106"/>
      <c r="T28" s="131"/>
      <c r="U28" s="132"/>
      <c r="V28" s="132"/>
      <c r="W28" s="18" t="e">
        <f t="shared" si="5"/>
        <v>#DIV/0!</v>
      </c>
      <c r="X28" s="125"/>
    </row>
    <row r="29" spans="1:24" ht="9" customHeight="1" x14ac:dyDescent="0.25">
      <c r="A29" s="29" t="s">
        <v>61</v>
      </c>
      <c r="B29" s="31" t="s">
        <v>62</v>
      </c>
      <c r="C29" s="32"/>
      <c r="D29" s="30" t="s">
        <v>1</v>
      </c>
      <c r="E29" s="76">
        <f t="shared" si="8"/>
        <v>0</v>
      </c>
      <c r="F29" s="77">
        <f t="shared" si="8"/>
        <v>0</v>
      </c>
      <c r="G29" s="77">
        <f t="shared" si="8"/>
        <v>0</v>
      </c>
      <c r="H29" s="18" t="e">
        <f t="shared" si="0"/>
        <v>#DIV/0!</v>
      </c>
      <c r="I29" s="86">
        <f>SUM(N29,S29)</f>
        <v>0</v>
      </c>
      <c r="J29" s="94"/>
      <c r="K29" s="97"/>
      <c r="L29" s="97"/>
      <c r="M29" s="18"/>
      <c r="N29" s="106"/>
      <c r="O29" s="108"/>
      <c r="P29" s="97"/>
      <c r="Q29" s="97"/>
      <c r="R29" s="18" t="e">
        <f t="shared" si="4"/>
        <v>#DIV/0!</v>
      </c>
      <c r="S29" s="106"/>
      <c r="T29" s="131"/>
      <c r="U29" s="132"/>
      <c r="V29" s="132"/>
      <c r="W29" s="18" t="e">
        <f t="shared" si="5"/>
        <v>#DIV/0!</v>
      </c>
      <c r="X29" s="125"/>
    </row>
    <row r="30" spans="1:24" ht="9" customHeight="1" x14ac:dyDescent="0.25">
      <c r="A30" s="38" t="s">
        <v>63</v>
      </c>
      <c r="B30" s="20" t="s">
        <v>87</v>
      </c>
      <c r="C30" s="39"/>
      <c r="D30" s="40" t="s">
        <v>1</v>
      </c>
      <c r="E30" s="78">
        <f t="shared" si="8"/>
        <v>0</v>
      </c>
      <c r="F30" s="79">
        <f t="shared" si="8"/>
        <v>0</v>
      </c>
      <c r="G30" s="79">
        <f t="shared" si="8"/>
        <v>0</v>
      </c>
      <c r="H30" s="23" t="e">
        <f t="shared" si="0"/>
        <v>#DIV/0!</v>
      </c>
      <c r="I30" s="88">
        <f>SUM(N30,S30)</f>
        <v>0</v>
      </c>
      <c r="J30" s="98"/>
      <c r="K30" s="99"/>
      <c r="L30" s="99"/>
      <c r="M30" s="23"/>
      <c r="N30" s="109"/>
      <c r="O30" s="110"/>
      <c r="P30" s="99"/>
      <c r="Q30" s="99"/>
      <c r="R30" s="23" t="e">
        <f t="shared" si="4"/>
        <v>#DIV/0!</v>
      </c>
      <c r="S30" s="109"/>
      <c r="T30" s="117"/>
      <c r="U30" s="118"/>
      <c r="V30" s="118"/>
      <c r="W30" s="23" t="e">
        <f t="shared" si="5"/>
        <v>#DIV/0!</v>
      </c>
      <c r="X30" s="126"/>
    </row>
    <row r="31" spans="1:24" ht="9" customHeight="1" x14ac:dyDescent="0.25">
      <c r="A31" s="5" t="s">
        <v>64</v>
      </c>
      <c r="B31" s="42" t="s">
        <v>65</v>
      </c>
      <c r="C31" s="43"/>
      <c r="D31" s="24" t="s">
        <v>1</v>
      </c>
      <c r="E31" s="73">
        <f>SUM(E6-E11)</f>
        <v>0</v>
      </c>
      <c r="F31" s="73">
        <f>SUM(F6-F11)</f>
        <v>0</v>
      </c>
      <c r="G31" s="73">
        <f>SUM(G6-G11)</f>
        <v>49833</v>
      </c>
      <c r="H31" s="44" t="e">
        <f t="shared" si="0"/>
        <v>#DIV/0!</v>
      </c>
      <c r="I31" s="91">
        <f>SUM(I6-I11)</f>
        <v>19226</v>
      </c>
      <c r="J31" s="73">
        <f>SUM(J6-J11)</f>
        <v>0</v>
      </c>
      <c r="K31" s="73">
        <f>SUM(K6-K11)</f>
        <v>0</v>
      </c>
      <c r="L31" s="73">
        <f>SUM(L6-L11)</f>
        <v>49833</v>
      </c>
      <c r="M31" s="133" t="e">
        <f t="shared" si="2"/>
        <v>#DIV/0!</v>
      </c>
      <c r="N31" s="91">
        <f>SUM(N6-N11)</f>
        <v>19226</v>
      </c>
      <c r="O31" s="73">
        <f>SUM(O6-O11)</f>
        <v>0</v>
      </c>
      <c r="P31" s="73">
        <f>SUM(P6-P11)</f>
        <v>0</v>
      </c>
      <c r="Q31" s="73">
        <f>SUM(Q6-Q11)</f>
        <v>0</v>
      </c>
      <c r="R31" s="45" t="e">
        <f t="shared" si="4"/>
        <v>#DIV/0!</v>
      </c>
      <c r="S31" s="91">
        <f>SUM(S6-S11)</f>
        <v>0</v>
      </c>
      <c r="T31" s="73">
        <f>SUM(T6-T11)</f>
        <v>0</v>
      </c>
      <c r="U31" s="73">
        <f>SUM(U6-U11)</f>
        <v>0</v>
      </c>
      <c r="V31" s="73">
        <f>SUM(V6-V11)</f>
        <v>0</v>
      </c>
      <c r="W31" s="45" t="e">
        <f t="shared" si="5"/>
        <v>#DIV/0!</v>
      </c>
      <c r="X31" s="73">
        <f>SUM(X6-X11)</f>
        <v>0</v>
      </c>
    </row>
    <row r="32" spans="1:24" ht="9" customHeight="1" x14ac:dyDescent="0.25">
      <c r="A32" s="46" t="s">
        <v>66</v>
      </c>
      <c r="B32" s="47" t="s">
        <v>88</v>
      </c>
      <c r="C32" s="48"/>
      <c r="D32" s="49" t="s">
        <v>1</v>
      </c>
      <c r="E32" s="81">
        <f>SUM(J32,O32)</f>
        <v>0</v>
      </c>
      <c r="F32" s="82">
        <f>SUM(K32,P32)</f>
        <v>0</v>
      </c>
      <c r="G32" s="82">
        <f>SUM(L32,Q32)</f>
        <v>0</v>
      </c>
      <c r="H32" s="50" t="e">
        <f t="shared" si="0"/>
        <v>#DIV/0!</v>
      </c>
      <c r="I32" s="100">
        <f>SUM(N32,S32)</f>
        <v>0</v>
      </c>
      <c r="J32" s="129"/>
      <c r="K32" s="101"/>
      <c r="L32" s="101"/>
      <c r="M32" s="23" t="e">
        <f t="shared" si="2"/>
        <v>#DIV/0!</v>
      </c>
      <c r="N32" s="111"/>
      <c r="O32" s="112"/>
      <c r="P32" s="101"/>
      <c r="Q32" s="101"/>
      <c r="R32" s="51" t="e">
        <f t="shared" si="4"/>
        <v>#DIV/0!</v>
      </c>
      <c r="S32" s="111"/>
      <c r="T32" s="112"/>
      <c r="U32" s="101"/>
      <c r="V32" s="101"/>
      <c r="W32" s="51" t="e">
        <f t="shared" si="5"/>
        <v>#DIV/0!</v>
      </c>
      <c r="X32" s="127"/>
    </row>
    <row r="33" spans="1:24" ht="9" customHeight="1" x14ac:dyDescent="0.25">
      <c r="A33" s="5" t="s">
        <v>67</v>
      </c>
      <c r="B33" s="52" t="s">
        <v>68</v>
      </c>
      <c r="C33" s="53"/>
      <c r="D33" s="7" t="s">
        <v>1</v>
      </c>
      <c r="E33" s="73">
        <f>E31-E32</f>
        <v>0</v>
      </c>
      <c r="F33" s="73">
        <f>F31-F32</f>
        <v>0</v>
      </c>
      <c r="G33" s="73">
        <f>G31-G32</f>
        <v>49833</v>
      </c>
      <c r="H33" s="44" t="e">
        <f t="shared" si="0"/>
        <v>#DIV/0!</v>
      </c>
      <c r="I33" s="91">
        <f>I31-I32</f>
        <v>19226</v>
      </c>
      <c r="J33" s="73">
        <f>J31-J32</f>
        <v>0</v>
      </c>
      <c r="K33" s="73">
        <f>K31-K32</f>
        <v>0</v>
      </c>
      <c r="L33" s="73">
        <f>L31-L32</f>
        <v>49833</v>
      </c>
      <c r="M33" s="133" t="e">
        <f t="shared" si="2"/>
        <v>#DIV/0!</v>
      </c>
      <c r="N33" s="91">
        <f>N31-N32</f>
        <v>19226</v>
      </c>
      <c r="O33" s="73">
        <f>O31-O32</f>
        <v>0</v>
      </c>
      <c r="P33" s="73">
        <f>P31-P32</f>
        <v>0</v>
      </c>
      <c r="Q33" s="73">
        <f>Q31-Q32</f>
        <v>0</v>
      </c>
      <c r="R33" s="45" t="e">
        <f t="shared" si="4"/>
        <v>#DIV/0!</v>
      </c>
      <c r="S33" s="91">
        <f>S31-S32</f>
        <v>0</v>
      </c>
      <c r="T33" s="73">
        <f>T31-T32</f>
        <v>0</v>
      </c>
      <c r="U33" s="73">
        <f>U31-U32</f>
        <v>0</v>
      </c>
      <c r="V33" s="73">
        <f>V31-V32</f>
        <v>0</v>
      </c>
      <c r="W33" s="45" t="e">
        <f t="shared" si="5"/>
        <v>#DIV/0!</v>
      </c>
      <c r="X33" s="73">
        <f>X31-X32</f>
        <v>0</v>
      </c>
    </row>
    <row r="34" spans="1:24" ht="9" customHeight="1" x14ac:dyDescent="0.25">
      <c r="A34" s="54" t="s">
        <v>69</v>
      </c>
      <c r="B34" s="55" t="s">
        <v>70</v>
      </c>
      <c r="C34" s="56"/>
      <c r="D34" s="57" t="s">
        <v>1</v>
      </c>
      <c r="E34" s="160">
        <v>21229</v>
      </c>
      <c r="F34" s="161">
        <v>21251</v>
      </c>
      <c r="G34" s="161">
        <v>21251</v>
      </c>
      <c r="H34" s="58">
        <f t="shared" si="0"/>
        <v>100</v>
      </c>
      <c r="I34" s="162">
        <v>21079</v>
      </c>
      <c r="J34" s="273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5"/>
    </row>
    <row r="35" spans="1:24" ht="9" customHeight="1" x14ac:dyDescent="0.25">
      <c r="A35" s="59" t="s">
        <v>71</v>
      </c>
      <c r="B35" s="60" t="s">
        <v>72</v>
      </c>
      <c r="C35" s="61"/>
      <c r="D35" s="62" t="s">
        <v>73</v>
      </c>
      <c r="E35" s="168">
        <v>5.5</v>
      </c>
      <c r="F35" s="169">
        <v>5.5</v>
      </c>
      <c r="G35" s="169">
        <v>5.5</v>
      </c>
      <c r="H35" s="37">
        <f t="shared" si="0"/>
        <v>100</v>
      </c>
      <c r="I35" s="170">
        <v>5.5</v>
      </c>
      <c r="J35" s="273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</row>
    <row r="36" spans="1:24" ht="9" customHeight="1" x14ac:dyDescent="0.25">
      <c r="A36" s="63" t="s">
        <v>74</v>
      </c>
      <c r="B36" s="64" t="s">
        <v>75</v>
      </c>
      <c r="C36" s="65"/>
      <c r="D36" s="66" t="s">
        <v>73</v>
      </c>
      <c r="E36" s="163">
        <v>6</v>
      </c>
      <c r="F36" s="164">
        <v>6</v>
      </c>
      <c r="G36" s="164">
        <v>6</v>
      </c>
      <c r="H36" s="41">
        <f t="shared" si="0"/>
        <v>100</v>
      </c>
      <c r="I36" s="165">
        <v>6</v>
      </c>
      <c r="J36" s="276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8"/>
    </row>
    <row r="37" spans="1:24" ht="9" customHeight="1" x14ac:dyDescent="0.25">
      <c r="A37" s="67" t="s">
        <v>76</v>
      </c>
      <c r="B37" s="68" t="s">
        <v>77</v>
      </c>
      <c r="C37" s="68"/>
      <c r="D37" s="69" t="s">
        <v>1</v>
      </c>
      <c r="E37" s="267"/>
      <c r="F37" s="268"/>
      <c r="G37" s="268"/>
      <c r="H37" s="268"/>
      <c r="I37" s="269"/>
      <c r="J37" s="70"/>
      <c r="K37" s="71"/>
      <c r="L37" s="71"/>
      <c r="M37" s="72" t="e">
        <f>L37/K37*100</f>
        <v>#DIV/0!</v>
      </c>
      <c r="N37" s="270"/>
      <c r="O37" s="271"/>
      <c r="P37" s="271"/>
      <c r="Q37" s="271"/>
      <c r="R37" s="271"/>
      <c r="S37" s="271"/>
      <c r="T37" s="271"/>
      <c r="U37" s="271"/>
      <c r="V37" s="271"/>
      <c r="W37" s="271"/>
      <c r="X37" s="272"/>
    </row>
  </sheetData>
  <mergeCells count="23"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E37:I37"/>
    <mergeCell ref="N37:X37"/>
    <mergeCell ref="J34:X36"/>
    <mergeCell ref="S4:S5"/>
    <mergeCell ref="T4:T5"/>
    <mergeCell ref="U4:W4"/>
    <mergeCell ref="X4:X5"/>
    <mergeCell ref="I4:I5"/>
    <mergeCell ref="J4:J5"/>
    <mergeCell ref="K4:M4"/>
    <mergeCell ref="N4:N5"/>
    <mergeCell ref="O4:O5"/>
    <mergeCell ref="P4:R4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headerFooter>
    <oddFooter>&amp;C&amp;"Times New Roman,Obyčejné"&amp;8Stránka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Jesle text</vt:lpstr>
      <vt:lpstr>Jesle tabulka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Neckař Milan</cp:lastModifiedBy>
  <cp:lastPrinted>2015-03-24T06:38:20Z</cp:lastPrinted>
  <dcterms:created xsi:type="dcterms:W3CDTF">2013-01-08T07:14:59Z</dcterms:created>
  <dcterms:modified xsi:type="dcterms:W3CDTF">2015-03-24T06:39:45Z</dcterms:modified>
</cp:coreProperties>
</file>