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5060" windowHeight="8595"/>
  </bookViews>
  <sheets>
    <sheet name="Návrh" sheetId="1" r:id="rId1"/>
  </sheets>
  <calcPr calcId="145621"/>
</workbook>
</file>

<file path=xl/calcChain.xml><?xml version="1.0" encoding="utf-8"?>
<calcChain xmlns="http://schemas.openxmlformats.org/spreadsheetml/2006/main">
  <c r="H29" i="1" l="1"/>
  <c r="H33" i="1" l="1"/>
  <c r="G31" i="1" l="1"/>
  <c r="H31" i="1" s="1"/>
  <c r="H32" i="1"/>
  <c r="H30" i="1"/>
  <c r="H28" i="1"/>
  <c r="H19" i="1"/>
  <c r="I19" i="1" s="1"/>
  <c r="H34" i="1" l="1"/>
  <c r="H21" i="1"/>
  <c r="I21" i="1" s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23" i="1" l="1"/>
  <c r="H9" i="1" l="1"/>
  <c r="I9" i="1" s="1"/>
  <c r="H8" i="1"/>
  <c r="I8" i="1" s="1"/>
  <c r="H11" i="1"/>
  <c r="I11" i="1" s="1"/>
  <c r="G26" i="1"/>
  <c r="D26" i="1"/>
  <c r="E26" i="1"/>
  <c r="E36" i="1" s="1"/>
  <c r="H25" i="1"/>
  <c r="I25" i="1" s="1"/>
  <c r="H24" i="1"/>
  <c r="I24" i="1" s="1"/>
  <c r="I23" i="1"/>
  <c r="H22" i="1"/>
  <c r="I22" i="1" s="1"/>
  <c r="H20" i="1"/>
  <c r="I20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H12" i="1"/>
  <c r="I12" i="1" s="1"/>
  <c r="H10" i="1"/>
  <c r="I10" i="1" s="1"/>
  <c r="H7" i="1"/>
  <c r="I7" i="1" s="1"/>
  <c r="H6" i="1"/>
  <c r="I6" i="1" s="1"/>
  <c r="H5" i="1"/>
  <c r="I5" i="1" s="1"/>
  <c r="H4" i="1"/>
  <c r="I4" i="1" s="1"/>
  <c r="C26" i="1"/>
  <c r="C36" i="1" s="1"/>
  <c r="B26" i="1"/>
  <c r="B36" i="1" s="1"/>
  <c r="F26" i="1" l="1"/>
  <c r="H26" i="1"/>
  <c r="I13" i="1"/>
  <c r="I26" i="1" l="1"/>
  <c r="H36" i="1"/>
</calcChain>
</file>

<file path=xl/sharedStrings.xml><?xml version="1.0" encoding="utf-8"?>
<sst xmlns="http://schemas.openxmlformats.org/spreadsheetml/2006/main" count="62" uniqueCount="50">
  <si>
    <t>Kapitola</t>
  </si>
  <si>
    <t>Celkem NIV</t>
  </si>
  <si>
    <t>Poznámky:</t>
  </si>
  <si>
    <t>Doprava</t>
  </si>
  <si>
    <t>Městská policie</t>
  </si>
  <si>
    <t>Stavební úřad</t>
  </si>
  <si>
    <t>Sociální fond</t>
  </si>
  <si>
    <t>Životní prostředí</t>
  </si>
  <si>
    <t>Kapitoly</t>
  </si>
  <si>
    <t>Občanské záležitosti</t>
  </si>
  <si>
    <t>Obecní živnostenský úřad</t>
  </si>
  <si>
    <t>Index</t>
  </si>
  <si>
    <t>Index2</t>
  </si>
  <si>
    <t>Krizové řízení</t>
  </si>
  <si>
    <t>Rozvoj a investice</t>
  </si>
  <si>
    <t>Informační technologie</t>
  </si>
  <si>
    <t xml:space="preserve">Finanční </t>
  </si>
  <si>
    <t>DUHA KK u hradeb</t>
  </si>
  <si>
    <t>Správa a zabezpečení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</si>
  <si>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</si>
  <si>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</si>
  <si>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</si>
  <si>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</si>
  <si>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</si>
  <si>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ZI 1,0</t>
  </si>
  <si>
    <t>Celkem výdaje</t>
  </si>
  <si>
    <t>SK 2015</t>
  </si>
  <si>
    <t>UR 30/6 2016</t>
  </si>
  <si>
    <t>NR 2017 - I.</t>
  </si>
  <si>
    <t>Dotace z rozpočtu</t>
  </si>
  <si>
    <t>SK2015</t>
  </si>
  <si>
    <t>skutečnost roku 2015</t>
  </si>
  <si>
    <t>upravený rozpočet roku 2016 k 30.6.2016</t>
  </si>
  <si>
    <t>návrh rozpočtu roku 2017 - I. návrh</t>
  </si>
  <si>
    <t>dosažený index: NR2017 - I./ZI 1,0</t>
  </si>
  <si>
    <t>Územní plánování a památková péče</t>
  </si>
  <si>
    <t>Celkem investice</t>
  </si>
  <si>
    <t>xxx</t>
  </si>
  <si>
    <t>*)</t>
  </si>
  <si>
    <t>*) Součástí investic jsou i neinvestiční prostředky na opravy a údržbu stavebního charakteru</t>
  </si>
  <si>
    <t>NR 2017</t>
  </si>
  <si>
    <t>návrh rozpočtu roku 2017</t>
  </si>
  <si>
    <t xml:space="preserve">dosažený index: NR2017/ZI 1,0 </t>
  </si>
  <si>
    <t>vypočítaná základna pro indexaci 1,0</t>
  </si>
  <si>
    <t>Sociální věci</t>
  </si>
  <si>
    <t>60 oprav. a údr. stav. pov.</t>
  </si>
  <si>
    <t>Návrh rozpočtu pro rok 2017 - výdaje (dle kapitol v tis. Kč)</t>
  </si>
  <si>
    <t>RMP 31/10; 8/11; 22/11; SEM; orgány města</t>
  </si>
  <si>
    <t>RMP 31/10, 8/11; 22/11; SEM; orgány města</t>
  </si>
  <si>
    <t>doplnění na základě jednání RMP 31.10., 8.11. a 22.11.2016, semináře ZMP 21.11.2016 a rozhodnutí orgánů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</si>
</sst>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Times New Roman CE"/>
      <charset val="238"/>
    </font>
    <font>
      <b/>
      <u/>
      <sz val="10"/>
      <name val="Times New Roman"/>
      <family val="1"/>
      <charset val="238"/>
    </font>
    <font>
      <b/>
      <u/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sz val="6"/>
      <name val="Times New Roman"/>
      <family val="1"/>
      <charset val="238"/>
    </font>
    <font>
      <u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 CE"/>
      <family val="1"/>
      <charset val="238"/>
    </font>
    <font>
      <sz val="8"/>
      <name val="Times New Roman CE"/>
      <charset val="238"/>
    </font>
    <font>
      <b/>
      <sz val="8"/>
      <color rgb="FFC00000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u/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/>
    <xf numFmtId="0" fontId="3" fillId="0" borderId="0" xfId="0" applyFont="1" applyFill="1"/>
    <xf numFmtId="4" fontId="5" fillId="2" borderId="1" xfId="0" applyNumberFormat="1" applyFont="1" applyFill="1" applyBorder="1"/>
    <xf numFmtId="4" fontId="12" fillId="0" borderId="1" xfId="0" applyNumberFormat="1" applyFont="1" applyBorder="1"/>
    <xf numFmtId="4" fontId="3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4" fontId="13" fillId="0" borderId="1" xfId="0" applyNumberFormat="1" applyFont="1" applyBorder="1"/>
    <xf numFmtId="4" fontId="13" fillId="0" borderId="1" xfId="0" applyNumberFormat="1" applyFont="1" applyFill="1" applyBorder="1"/>
    <xf numFmtId="4" fontId="13" fillId="3" borderId="1" xfId="0" applyNumberFormat="1" applyFont="1" applyFill="1" applyBorder="1"/>
    <xf numFmtId="4" fontId="13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4" borderId="7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4" fontId="3" fillId="4" borderId="9" xfId="0" applyNumberFormat="1" applyFont="1" applyFill="1" applyBorder="1" applyAlignment="1"/>
    <xf numFmtId="0" fontId="3" fillId="4" borderId="0" xfId="0" applyFont="1" applyFill="1" applyBorder="1" applyAlignment="1"/>
    <xf numFmtId="4" fontId="12" fillId="4" borderId="0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13" fillId="2" borderId="2" xfId="0" applyNumberFormat="1" applyFont="1" applyFill="1" applyBorder="1"/>
    <xf numFmtId="4" fontId="5" fillId="2" borderId="4" xfId="0" applyNumberFormat="1" applyFont="1" applyFill="1" applyBorder="1"/>
    <xf numFmtId="0" fontId="8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8" fillId="0" borderId="0" xfId="0" applyNumberFormat="1" applyFont="1"/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2" fillId="4" borderId="2" xfId="0" applyNumberFormat="1" applyFont="1" applyFill="1" applyBorder="1" applyAlignment="1">
      <alignment horizontal="center"/>
    </xf>
    <xf numFmtId="4" fontId="12" fillId="4" borderId="3" xfId="0" applyNumberFormat="1" applyFont="1" applyFill="1" applyBorder="1" applyAlignment="1">
      <alignment horizontal="center"/>
    </xf>
    <xf numFmtId="4" fontId="12" fillId="4" borderId="5" xfId="0" applyNumberFormat="1" applyFont="1" applyFill="1" applyBorder="1" applyAlignment="1">
      <alignment horizontal="center"/>
    </xf>
    <xf numFmtId="4" fontId="12" fillId="4" borderId="6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center"/>
    </xf>
    <xf numFmtId="4" fontId="12" fillId="4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" fontId="8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/>
  </sheetViews>
  <sheetFormatPr defaultRowHeight="12.75" x14ac:dyDescent="0.2"/>
  <cols>
    <col min="1" max="1" width="19.6640625" style="14" customWidth="1"/>
    <col min="2" max="2" width="10.83203125" style="14" customWidth="1"/>
    <col min="3" max="3" width="11.83203125" style="14" customWidth="1"/>
    <col min="4" max="5" width="10.83203125" style="14" customWidth="1"/>
    <col min="6" max="6" width="5.83203125" style="14" customWidth="1"/>
    <col min="7" max="7" width="23.33203125" style="14" customWidth="1"/>
    <col min="8" max="8" width="10.83203125" style="14" customWidth="1"/>
    <col min="9" max="9" width="6.1640625" style="14" customWidth="1"/>
    <col min="10" max="16384" width="9.33203125" style="14"/>
  </cols>
  <sheetData>
    <row r="1" spans="1:9" s="1" customFormat="1" x14ac:dyDescent="0.2">
      <c r="A1" s="1" t="s">
        <v>46</v>
      </c>
    </row>
    <row r="2" spans="1:9" s="3" customFormat="1" ht="11.25" x14ac:dyDescent="0.2"/>
    <row r="3" spans="1:9" s="4" customFormat="1" ht="21.75" x14ac:dyDescent="0.2">
      <c r="A3" s="23" t="s">
        <v>0</v>
      </c>
      <c r="B3" s="23" t="s">
        <v>26</v>
      </c>
      <c r="C3" s="23" t="s">
        <v>27</v>
      </c>
      <c r="D3" s="23" t="s">
        <v>24</v>
      </c>
      <c r="E3" s="23" t="s">
        <v>28</v>
      </c>
      <c r="F3" s="23" t="s">
        <v>11</v>
      </c>
      <c r="G3" s="41" t="s">
        <v>47</v>
      </c>
      <c r="H3" s="23" t="s">
        <v>40</v>
      </c>
      <c r="I3" s="23" t="s">
        <v>12</v>
      </c>
    </row>
    <row r="4" spans="1:9" s="3" customFormat="1" ht="11.25" x14ac:dyDescent="0.2">
      <c r="A4" s="29">
        <v>10</v>
      </c>
      <c r="B4" s="21">
        <v>13739.13</v>
      </c>
      <c r="C4" s="21">
        <v>16406.439999999999</v>
      </c>
      <c r="D4" s="17">
        <v>9783.1200000000008</v>
      </c>
      <c r="E4" s="24">
        <v>9783.1</v>
      </c>
      <c r="F4" s="5">
        <f t="shared" ref="F4:F25" si="0">E4/D4</f>
        <v>0.99999795566240623</v>
      </c>
      <c r="G4" s="18">
        <v>390</v>
      </c>
      <c r="H4" s="24">
        <f t="shared" ref="H4:H25" si="1">G4+E4</f>
        <v>10173.1</v>
      </c>
      <c r="I4" s="5">
        <f t="shared" ref="I4:I26" si="2">H4/D4</f>
        <v>1.0398625387401974</v>
      </c>
    </row>
    <row r="5" spans="1:9" s="3" customFormat="1" ht="11.25" x14ac:dyDescent="0.2">
      <c r="A5" s="29">
        <v>11</v>
      </c>
      <c r="B5" s="21">
        <v>18470.41</v>
      </c>
      <c r="C5" s="21">
        <v>21470.46</v>
      </c>
      <c r="D5" s="18">
        <v>18851.46</v>
      </c>
      <c r="E5" s="25">
        <v>18851.46</v>
      </c>
      <c r="F5" s="18">
        <f t="shared" si="0"/>
        <v>1</v>
      </c>
      <c r="G5" s="18">
        <v>521</v>
      </c>
      <c r="H5" s="24">
        <f t="shared" si="1"/>
        <v>19372.46</v>
      </c>
      <c r="I5" s="5">
        <f t="shared" si="2"/>
        <v>1.0276371167007754</v>
      </c>
    </row>
    <row r="6" spans="1:9" s="3" customFormat="1" ht="11.25" x14ac:dyDescent="0.2">
      <c r="A6" s="29">
        <v>12</v>
      </c>
      <c r="B6" s="21">
        <v>1021.829</v>
      </c>
      <c r="C6" s="21">
        <v>1556.91</v>
      </c>
      <c r="D6" s="5">
        <v>1399.92</v>
      </c>
      <c r="E6" s="24">
        <v>1399</v>
      </c>
      <c r="F6" s="5">
        <f t="shared" si="0"/>
        <v>0.99934281958969073</v>
      </c>
      <c r="G6" s="18">
        <v>0</v>
      </c>
      <c r="H6" s="24">
        <f t="shared" si="1"/>
        <v>1399</v>
      </c>
      <c r="I6" s="5">
        <f t="shared" si="2"/>
        <v>0.99934281958969073</v>
      </c>
    </row>
    <row r="7" spans="1:9" s="3" customFormat="1" ht="11.25" x14ac:dyDescent="0.2">
      <c r="A7" s="29">
        <v>13</v>
      </c>
      <c r="B7" s="21">
        <v>33971.129999999997</v>
      </c>
      <c r="C7" s="21">
        <v>36877.379999999997</v>
      </c>
      <c r="D7" s="18">
        <v>38017.31</v>
      </c>
      <c r="E7" s="25">
        <v>38017.31</v>
      </c>
      <c r="F7" s="18">
        <f t="shared" si="0"/>
        <v>1</v>
      </c>
      <c r="G7" s="18">
        <v>0</v>
      </c>
      <c r="H7" s="24">
        <f t="shared" si="1"/>
        <v>38017.31</v>
      </c>
      <c r="I7" s="5">
        <f t="shared" si="2"/>
        <v>1</v>
      </c>
    </row>
    <row r="8" spans="1:9" s="3" customFormat="1" ht="11.25" x14ac:dyDescent="0.2">
      <c r="A8" s="29">
        <v>14</v>
      </c>
      <c r="B8" s="21">
        <v>141786.67300000001</v>
      </c>
      <c r="C8" s="21">
        <v>167096.97</v>
      </c>
      <c r="D8" s="18">
        <v>177316.4</v>
      </c>
      <c r="E8" s="25">
        <v>177316.4</v>
      </c>
      <c r="F8" s="5">
        <f t="shared" si="0"/>
        <v>1</v>
      </c>
      <c r="G8" s="5">
        <v>0</v>
      </c>
      <c r="H8" s="24">
        <f t="shared" si="1"/>
        <v>177316.4</v>
      </c>
      <c r="I8" s="5">
        <f t="shared" si="2"/>
        <v>1</v>
      </c>
    </row>
    <row r="9" spans="1:9" s="3" customFormat="1" ht="11.25" x14ac:dyDescent="0.2">
      <c r="A9" s="29">
        <v>15</v>
      </c>
      <c r="B9" s="21">
        <v>9599.8279999999995</v>
      </c>
      <c r="C9" s="21">
        <v>9522.41</v>
      </c>
      <c r="D9" s="5">
        <v>9508.23</v>
      </c>
      <c r="E9" s="24">
        <v>9508.23</v>
      </c>
      <c r="F9" s="5">
        <f t="shared" si="0"/>
        <v>1</v>
      </c>
      <c r="G9" s="18">
        <v>0</v>
      </c>
      <c r="H9" s="24">
        <f t="shared" si="1"/>
        <v>9508.23</v>
      </c>
      <c r="I9" s="5">
        <f t="shared" si="2"/>
        <v>1</v>
      </c>
    </row>
    <row r="10" spans="1:9" s="3" customFormat="1" ht="11.25" x14ac:dyDescent="0.2">
      <c r="A10" s="29">
        <v>16</v>
      </c>
      <c r="B10" s="21">
        <v>77.19</v>
      </c>
      <c r="C10" s="21">
        <v>310</v>
      </c>
      <c r="D10" s="5">
        <v>310</v>
      </c>
      <c r="E10" s="24">
        <v>310</v>
      </c>
      <c r="F10" s="5">
        <f t="shared" si="0"/>
        <v>1</v>
      </c>
      <c r="G10" s="5">
        <v>0</v>
      </c>
      <c r="H10" s="24">
        <f t="shared" si="1"/>
        <v>310</v>
      </c>
      <c r="I10" s="5">
        <f t="shared" si="2"/>
        <v>1</v>
      </c>
    </row>
    <row r="11" spans="1:9" s="3" customFormat="1" ht="11.25" x14ac:dyDescent="0.2">
      <c r="A11" s="29">
        <v>19</v>
      </c>
      <c r="B11" s="21">
        <v>7262.125</v>
      </c>
      <c r="C11" s="21">
        <v>8395.77</v>
      </c>
      <c r="D11" s="18">
        <v>5365</v>
      </c>
      <c r="E11" s="25">
        <v>5365</v>
      </c>
      <c r="F11" s="18">
        <f t="shared" si="0"/>
        <v>1</v>
      </c>
      <c r="G11" s="18">
        <v>432</v>
      </c>
      <c r="H11" s="24">
        <f t="shared" si="1"/>
        <v>5797</v>
      </c>
      <c r="I11" s="5">
        <f t="shared" si="2"/>
        <v>1.0805219012115563</v>
      </c>
    </row>
    <row r="12" spans="1:9" s="19" customFormat="1" ht="11.25" x14ac:dyDescent="0.2">
      <c r="A12" s="31">
        <v>20</v>
      </c>
      <c r="B12" s="21">
        <v>93377.656000000003</v>
      </c>
      <c r="C12" s="21">
        <v>90014.65</v>
      </c>
      <c r="D12" s="18">
        <v>80623.47</v>
      </c>
      <c r="E12" s="25">
        <v>80623.47</v>
      </c>
      <c r="F12" s="18">
        <f t="shared" si="0"/>
        <v>1</v>
      </c>
      <c r="G12" s="18">
        <v>2552.9699999999998</v>
      </c>
      <c r="H12" s="25">
        <f t="shared" si="1"/>
        <v>83176.44</v>
      </c>
      <c r="I12" s="18">
        <f t="shared" si="2"/>
        <v>1.0316653450911999</v>
      </c>
    </row>
    <row r="13" spans="1:9" s="19" customFormat="1" ht="11.25" x14ac:dyDescent="0.2">
      <c r="A13" s="31">
        <v>21</v>
      </c>
      <c r="B13" s="21">
        <v>4761.2340000000004</v>
      </c>
      <c r="C13" s="21">
        <v>20764.150000000001</v>
      </c>
      <c r="D13" s="18">
        <v>2886.77</v>
      </c>
      <c r="E13" s="25">
        <v>2886.77</v>
      </c>
      <c r="F13" s="18">
        <f t="shared" si="0"/>
        <v>1</v>
      </c>
      <c r="G13" s="18">
        <v>1573.9</v>
      </c>
      <c r="H13" s="25">
        <f t="shared" si="1"/>
        <v>4460.67</v>
      </c>
      <c r="I13" s="18">
        <f t="shared" si="2"/>
        <v>1.5452114300758288</v>
      </c>
    </row>
    <row r="14" spans="1:9" s="19" customFormat="1" ht="11.25" x14ac:dyDescent="0.2">
      <c r="A14" s="31">
        <v>30</v>
      </c>
      <c r="B14" s="21">
        <v>0</v>
      </c>
      <c r="C14" s="21">
        <v>0</v>
      </c>
      <c r="D14" s="18">
        <v>0</v>
      </c>
      <c r="E14" s="25">
        <v>0</v>
      </c>
      <c r="F14" s="18" t="e">
        <f t="shared" si="0"/>
        <v>#DIV/0!</v>
      </c>
      <c r="G14" s="18">
        <v>0</v>
      </c>
      <c r="H14" s="25">
        <f t="shared" si="1"/>
        <v>0</v>
      </c>
      <c r="I14" s="18" t="e">
        <f t="shared" si="2"/>
        <v>#DIV/0!</v>
      </c>
    </row>
    <row r="15" spans="1:9" s="19" customFormat="1" ht="11.25" x14ac:dyDescent="0.2">
      <c r="A15" s="31">
        <v>40</v>
      </c>
      <c r="B15" s="21">
        <v>2728.393</v>
      </c>
      <c r="C15" s="21">
        <v>2860.15</v>
      </c>
      <c r="D15" s="18">
        <v>2230</v>
      </c>
      <c r="E15" s="25">
        <v>2230</v>
      </c>
      <c r="F15" s="18">
        <f t="shared" si="0"/>
        <v>1</v>
      </c>
      <c r="G15" s="18">
        <v>140</v>
      </c>
      <c r="H15" s="25">
        <f t="shared" si="1"/>
        <v>2370</v>
      </c>
      <c r="I15" s="18">
        <f t="shared" si="2"/>
        <v>1.0627802690582959</v>
      </c>
    </row>
    <row r="16" spans="1:9" s="19" customFormat="1" ht="11.25" x14ac:dyDescent="0.2">
      <c r="A16" s="31">
        <v>41</v>
      </c>
      <c r="B16" s="21">
        <v>22377.440999999999</v>
      </c>
      <c r="C16" s="21">
        <v>23031.08</v>
      </c>
      <c r="D16" s="18">
        <v>22956.080000000002</v>
      </c>
      <c r="E16" s="25">
        <v>22956.080000000002</v>
      </c>
      <c r="F16" s="18">
        <f t="shared" si="0"/>
        <v>1</v>
      </c>
      <c r="G16" s="18">
        <v>2276</v>
      </c>
      <c r="H16" s="25">
        <f t="shared" si="1"/>
        <v>25232.080000000002</v>
      </c>
      <c r="I16" s="18">
        <f t="shared" si="2"/>
        <v>1.099145847200393</v>
      </c>
    </row>
    <row r="17" spans="1:9" s="19" customFormat="1" ht="11.25" x14ac:dyDescent="0.2">
      <c r="A17" s="31">
        <v>50</v>
      </c>
      <c r="B17" s="21">
        <v>9141.7950000000001</v>
      </c>
      <c r="C17" s="21">
        <v>11768.94</v>
      </c>
      <c r="D17" s="18">
        <v>8880.4699999999993</v>
      </c>
      <c r="E17" s="25">
        <v>7832.65</v>
      </c>
      <c r="F17" s="18">
        <f t="shared" si="0"/>
        <v>0.88200849729800335</v>
      </c>
      <c r="G17" s="18">
        <v>0</v>
      </c>
      <c r="H17" s="25">
        <f t="shared" si="1"/>
        <v>7832.65</v>
      </c>
      <c r="I17" s="18">
        <f t="shared" si="2"/>
        <v>0.88200849729800335</v>
      </c>
    </row>
    <row r="18" spans="1:9" s="19" customFormat="1" ht="11.25" x14ac:dyDescent="0.2">
      <c r="A18" s="31">
        <v>60</v>
      </c>
      <c r="B18" s="21">
        <v>49175.832999999999</v>
      </c>
      <c r="C18" s="21">
        <v>52403.18</v>
      </c>
      <c r="D18" s="18">
        <v>3330</v>
      </c>
      <c r="E18" s="25">
        <v>3330</v>
      </c>
      <c r="F18" s="18">
        <f t="shared" si="0"/>
        <v>1</v>
      </c>
      <c r="G18" s="18">
        <v>0</v>
      </c>
      <c r="H18" s="25">
        <f t="shared" si="1"/>
        <v>3330</v>
      </c>
      <c r="I18" s="18">
        <f t="shared" si="2"/>
        <v>1</v>
      </c>
    </row>
    <row r="19" spans="1:9" s="19" customFormat="1" ht="12.75" customHeight="1" x14ac:dyDescent="0.2">
      <c r="A19" s="28" t="s">
        <v>45</v>
      </c>
      <c r="B19" s="47"/>
      <c r="C19" s="48"/>
      <c r="D19" s="48"/>
      <c r="E19" s="48"/>
      <c r="F19" s="48"/>
      <c r="G19" s="18">
        <v>29750</v>
      </c>
      <c r="H19" s="25">
        <f t="shared" si="1"/>
        <v>29750</v>
      </c>
      <c r="I19" s="18" t="e">
        <f t="shared" si="2"/>
        <v>#DIV/0!</v>
      </c>
    </row>
    <row r="20" spans="1:9" s="3" customFormat="1" ht="11.25" x14ac:dyDescent="0.2">
      <c r="A20" s="29">
        <v>61</v>
      </c>
      <c r="B20" s="21">
        <v>492.459</v>
      </c>
      <c r="C20" s="21">
        <v>451.87</v>
      </c>
      <c r="D20" s="5">
        <v>451.87</v>
      </c>
      <c r="E20" s="24">
        <v>451.87</v>
      </c>
      <c r="F20" s="5">
        <f t="shared" si="0"/>
        <v>1</v>
      </c>
      <c r="G20" s="5">
        <v>0</v>
      </c>
      <c r="H20" s="24">
        <f t="shared" si="1"/>
        <v>451.87</v>
      </c>
      <c r="I20" s="5">
        <f t="shared" si="2"/>
        <v>1</v>
      </c>
    </row>
    <row r="21" spans="1:9" s="3" customFormat="1" ht="11.25" x14ac:dyDescent="0.2">
      <c r="A21" s="29">
        <v>62</v>
      </c>
      <c r="B21" s="21">
        <v>0</v>
      </c>
      <c r="C21" s="21">
        <v>764.14</v>
      </c>
      <c r="D21" s="5">
        <v>217.64</v>
      </c>
      <c r="E21" s="24">
        <v>217.64</v>
      </c>
      <c r="F21" s="5">
        <f t="shared" si="0"/>
        <v>1</v>
      </c>
      <c r="G21" s="5">
        <v>500</v>
      </c>
      <c r="H21" s="24">
        <f t="shared" si="1"/>
        <v>717.64</v>
      </c>
      <c r="I21" s="5">
        <f t="shared" si="2"/>
        <v>3.2973718066531887</v>
      </c>
    </row>
    <row r="22" spans="1:9" s="3" customFormat="1" ht="11.25" x14ac:dyDescent="0.2">
      <c r="A22" s="29">
        <v>70</v>
      </c>
      <c r="B22" s="21">
        <v>32126.762999999999</v>
      </c>
      <c r="C22" s="21">
        <v>54945.2</v>
      </c>
      <c r="D22" s="22">
        <v>68228.820000000007</v>
      </c>
      <c r="E22" s="26">
        <v>68228.820000000007</v>
      </c>
      <c r="F22" s="5">
        <f t="shared" si="0"/>
        <v>1</v>
      </c>
      <c r="G22" s="18">
        <v>21545</v>
      </c>
      <c r="H22" s="24">
        <f t="shared" si="1"/>
        <v>89773.82</v>
      </c>
      <c r="I22" s="5">
        <f t="shared" si="2"/>
        <v>1.31577565023109</v>
      </c>
    </row>
    <row r="23" spans="1:9" s="3" customFormat="1" ht="11.25" x14ac:dyDescent="0.2">
      <c r="A23" s="29">
        <v>71</v>
      </c>
      <c r="B23" s="21">
        <v>2773.9059999999999</v>
      </c>
      <c r="C23" s="21">
        <v>3533.75</v>
      </c>
      <c r="D23" s="5">
        <v>3455.75</v>
      </c>
      <c r="E23" s="24">
        <v>3455.75</v>
      </c>
      <c r="F23" s="5">
        <f t="shared" si="0"/>
        <v>1</v>
      </c>
      <c r="G23" s="5">
        <v>168</v>
      </c>
      <c r="H23" s="24">
        <f t="shared" si="1"/>
        <v>3623.75</v>
      </c>
      <c r="I23" s="5">
        <f t="shared" si="2"/>
        <v>1.0486146277942558</v>
      </c>
    </row>
    <row r="24" spans="1:9" s="3" customFormat="1" ht="11.25" x14ac:dyDescent="0.2">
      <c r="A24" s="29">
        <v>90</v>
      </c>
      <c r="B24" s="21">
        <v>190628.26500000001</v>
      </c>
      <c r="C24" s="21">
        <v>204058.96</v>
      </c>
      <c r="D24" s="5">
        <v>199020.63</v>
      </c>
      <c r="E24" s="24">
        <v>199020.63</v>
      </c>
      <c r="F24" s="5">
        <f t="shared" si="0"/>
        <v>1</v>
      </c>
      <c r="G24" s="18">
        <v>1642.8</v>
      </c>
      <c r="H24" s="24">
        <f t="shared" si="1"/>
        <v>200663.43</v>
      </c>
      <c r="I24" s="5">
        <f t="shared" si="2"/>
        <v>1.0082544206598079</v>
      </c>
    </row>
    <row r="25" spans="1:9" s="3" customFormat="1" ht="11.25" x14ac:dyDescent="0.2">
      <c r="A25" s="29" t="s">
        <v>29</v>
      </c>
      <c r="B25" s="5">
        <v>0</v>
      </c>
      <c r="C25" s="5">
        <v>0</v>
      </c>
      <c r="D25" s="5">
        <v>25000</v>
      </c>
      <c r="E25" s="26">
        <v>25000</v>
      </c>
      <c r="F25" s="5">
        <f t="shared" si="0"/>
        <v>1</v>
      </c>
      <c r="G25" s="5">
        <v>-25000</v>
      </c>
      <c r="H25" s="24">
        <f t="shared" si="1"/>
        <v>0</v>
      </c>
      <c r="I25" s="5">
        <f t="shared" si="2"/>
        <v>0</v>
      </c>
    </row>
    <row r="26" spans="1:9" s="7" customFormat="1" ht="10.5" x14ac:dyDescent="0.15">
      <c r="A26" s="23" t="s">
        <v>1</v>
      </c>
      <c r="B26" s="20">
        <f>SUM(B4:B25)</f>
        <v>633512.05999999994</v>
      </c>
      <c r="C26" s="20">
        <f>SUM(C4:C25)</f>
        <v>726232.41</v>
      </c>
      <c r="D26" s="20">
        <f>SUM(D4:D25)</f>
        <v>677832.94000000006</v>
      </c>
      <c r="E26" s="27">
        <f>SUM(E4:E25)</f>
        <v>676784.18</v>
      </c>
      <c r="F26" s="20">
        <f t="shared" ref="F26" si="3">E26/D26</f>
        <v>0.99845277510414288</v>
      </c>
      <c r="G26" s="20">
        <f>SUM(G4:G25)</f>
        <v>36491.670000000006</v>
      </c>
      <c r="H26" s="27">
        <f>SUM(H4:H25)</f>
        <v>713275.85000000009</v>
      </c>
      <c r="I26" s="20">
        <f t="shared" si="2"/>
        <v>1.0522885624295568</v>
      </c>
    </row>
    <row r="27" spans="1:9" s="7" customFormat="1" ht="10.5" x14ac:dyDescent="0.15">
      <c r="A27" s="39"/>
      <c r="B27" s="6"/>
      <c r="C27" s="6"/>
      <c r="D27" s="6"/>
      <c r="E27" s="24"/>
      <c r="F27" s="6"/>
      <c r="G27" s="6"/>
      <c r="H27" s="24"/>
      <c r="I27" s="6"/>
    </row>
    <row r="28" spans="1:9" s="3" customFormat="1" ht="12.75" customHeight="1" x14ac:dyDescent="0.2">
      <c r="A28" s="29">
        <v>10</v>
      </c>
      <c r="B28" s="49"/>
      <c r="C28" s="50"/>
      <c r="D28" s="50"/>
      <c r="E28" s="50"/>
      <c r="F28" s="50"/>
      <c r="G28" s="18">
        <v>400</v>
      </c>
      <c r="H28" s="24">
        <f>G28</f>
        <v>400</v>
      </c>
      <c r="I28" s="30"/>
    </row>
    <row r="29" spans="1:9" s="3" customFormat="1" ht="12.75" customHeight="1" x14ac:dyDescent="0.2">
      <c r="A29" s="29">
        <v>20</v>
      </c>
      <c r="B29" s="51"/>
      <c r="C29" s="52"/>
      <c r="D29" s="52"/>
      <c r="E29" s="52"/>
      <c r="F29" s="52"/>
      <c r="G29" s="18">
        <v>7800</v>
      </c>
      <c r="H29" s="24">
        <f>G29</f>
        <v>7800</v>
      </c>
      <c r="I29" s="32"/>
    </row>
    <row r="30" spans="1:9" s="19" customFormat="1" ht="12.75" customHeight="1" x14ac:dyDescent="0.2">
      <c r="A30" s="31">
        <v>60</v>
      </c>
      <c r="B30" s="51"/>
      <c r="C30" s="52"/>
      <c r="D30" s="52"/>
      <c r="E30" s="52"/>
      <c r="F30" s="52"/>
      <c r="G30" s="18">
        <v>118571.64</v>
      </c>
      <c r="H30" s="24">
        <f t="shared" ref="H30:H32" si="4">G30</f>
        <v>118571.64</v>
      </c>
      <c r="I30" s="32"/>
    </row>
    <row r="31" spans="1:9" s="3" customFormat="1" ht="12.75" customHeight="1" x14ac:dyDescent="0.2">
      <c r="A31" s="31">
        <v>60</v>
      </c>
      <c r="B31" s="33"/>
      <c r="C31" s="34"/>
      <c r="D31" s="34"/>
      <c r="E31" s="34"/>
      <c r="F31" s="34"/>
      <c r="G31" s="18">
        <f>SUM(G4:G25)*-1</f>
        <v>-36491.670000000006</v>
      </c>
      <c r="H31" s="24">
        <f t="shared" si="4"/>
        <v>-36491.670000000006</v>
      </c>
      <c r="I31" s="32"/>
    </row>
    <row r="32" spans="1:9" s="3" customFormat="1" ht="12.75" customHeight="1" x14ac:dyDescent="0.2">
      <c r="A32" s="31">
        <v>60</v>
      </c>
      <c r="B32" s="56"/>
      <c r="C32" s="57"/>
      <c r="D32" s="57"/>
      <c r="E32" s="57"/>
      <c r="F32" s="58"/>
      <c r="G32" s="18">
        <v>112470.03</v>
      </c>
      <c r="H32" s="24">
        <f t="shared" si="4"/>
        <v>112470.03</v>
      </c>
      <c r="I32" s="32"/>
    </row>
    <row r="33" spans="1:9" s="3" customFormat="1" ht="12.75" customHeight="1" x14ac:dyDescent="0.2">
      <c r="A33" s="29">
        <v>70</v>
      </c>
      <c r="B33" s="59"/>
      <c r="C33" s="60"/>
      <c r="D33" s="60"/>
      <c r="E33" s="60"/>
      <c r="F33" s="61"/>
      <c r="G33" s="18">
        <v>7200</v>
      </c>
      <c r="H33" s="24">
        <f t="shared" ref="H33" si="5">G33</f>
        <v>7200</v>
      </c>
      <c r="I33" s="32"/>
    </row>
    <row r="34" spans="1:9" s="3" customFormat="1" ht="12.75" customHeight="1" x14ac:dyDescent="0.2">
      <c r="A34" s="40" t="s">
        <v>36</v>
      </c>
      <c r="B34" s="20">
        <v>186113.66</v>
      </c>
      <c r="C34" s="20">
        <v>223498.25</v>
      </c>
      <c r="D34" s="35" t="s">
        <v>37</v>
      </c>
      <c r="E34" s="36">
        <v>133971.64000000001</v>
      </c>
      <c r="F34" s="37" t="s">
        <v>38</v>
      </c>
      <c r="G34" s="35" t="s">
        <v>37</v>
      </c>
      <c r="H34" s="27">
        <f>SUM(H28:H33)</f>
        <v>209950</v>
      </c>
      <c r="I34" s="35" t="s">
        <v>37</v>
      </c>
    </row>
    <row r="35" spans="1:9" s="3" customFormat="1" ht="12.75" customHeight="1" x14ac:dyDescent="0.2">
      <c r="A35" s="53"/>
      <c r="B35" s="54"/>
      <c r="C35" s="54"/>
      <c r="D35" s="54"/>
      <c r="E35" s="54"/>
      <c r="F35" s="54"/>
      <c r="G35" s="54"/>
      <c r="H35" s="54"/>
      <c r="I35" s="55"/>
    </row>
    <row r="36" spans="1:9" s="7" customFormat="1" ht="12.75" customHeight="1" x14ac:dyDescent="0.15">
      <c r="A36" s="23" t="s">
        <v>25</v>
      </c>
      <c r="B36" s="20">
        <f>SUM(B26,B34)</f>
        <v>819625.72</v>
      </c>
      <c r="C36" s="20">
        <f>SUM(C26,C34)</f>
        <v>949730.66</v>
      </c>
      <c r="D36" s="35" t="s">
        <v>37</v>
      </c>
      <c r="E36" s="20">
        <f>SUM(E26,E34)</f>
        <v>810755.82000000007</v>
      </c>
      <c r="F36" s="35" t="s">
        <v>37</v>
      </c>
      <c r="G36" s="35" t="s">
        <v>37</v>
      </c>
      <c r="H36" s="27">
        <f>SUM(H34,H26)</f>
        <v>923225.85000000009</v>
      </c>
      <c r="I36" s="35" t="s">
        <v>37</v>
      </c>
    </row>
    <row r="37" spans="1:9" s="8" customFormat="1" ht="9.75" customHeight="1" x14ac:dyDescent="0.15">
      <c r="B37" s="9"/>
      <c r="C37" s="9"/>
    </row>
    <row r="38" spans="1:9" s="12" customFormat="1" ht="9.75" customHeight="1" x14ac:dyDescent="0.2">
      <c r="A38" s="12" t="s">
        <v>39</v>
      </c>
      <c r="B38" s="38"/>
      <c r="C38" s="38"/>
      <c r="D38" s="38"/>
    </row>
    <row r="39" spans="1:9" s="12" customFormat="1" ht="9.75" customHeight="1" x14ac:dyDescent="0.2">
      <c r="B39" s="38"/>
      <c r="C39" s="38"/>
      <c r="D39" s="38"/>
    </row>
    <row r="40" spans="1:9" s="10" customFormat="1" ht="10.5" x14ac:dyDescent="0.2">
      <c r="A40" s="42" t="s">
        <v>2</v>
      </c>
      <c r="B40" s="43"/>
      <c r="C40" s="44"/>
      <c r="D40" s="8"/>
      <c r="E40" s="8"/>
      <c r="F40" s="2"/>
      <c r="G40" s="8"/>
      <c r="H40" s="2" t="s">
        <v>8</v>
      </c>
      <c r="I40" s="8"/>
    </row>
    <row r="41" spans="1:9" s="8" customFormat="1" ht="10.5" x14ac:dyDescent="0.2">
      <c r="A41" s="62" t="s">
        <v>30</v>
      </c>
      <c r="B41" s="62"/>
      <c r="C41" s="13" t="s">
        <v>31</v>
      </c>
      <c r="F41" s="15"/>
      <c r="G41" s="16"/>
      <c r="H41" s="15">
        <v>10</v>
      </c>
      <c r="I41" s="16" t="s">
        <v>23</v>
      </c>
    </row>
    <row r="42" spans="1:9" s="8" customFormat="1" ht="10.5" x14ac:dyDescent="0.2">
      <c r="A42" s="45" t="s">
        <v>27</v>
      </c>
      <c r="B42" s="45"/>
      <c r="C42" s="13" t="s">
        <v>32</v>
      </c>
      <c r="F42" s="15"/>
      <c r="G42" s="16"/>
      <c r="H42" s="15">
        <v>11</v>
      </c>
      <c r="I42" s="16" t="s">
        <v>18</v>
      </c>
    </row>
    <row r="43" spans="1:9" s="8" customFormat="1" ht="10.5" x14ac:dyDescent="0.2">
      <c r="A43" s="45" t="s">
        <v>24</v>
      </c>
      <c r="B43" s="45"/>
      <c r="C43" s="13" t="s">
        <v>43</v>
      </c>
      <c r="F43" s="15"/>
      <c r="G43" s="16"/>
      <c r="H43" s="15">
        <v>12</v>
      </c>
      <c r="I43" s="16" t="s">
        <v>13</v>
      </c>
    </row>
    <row r="44" spans="1:9" s="8" customFormat="1" ht="10.5" x14ac:dyDescent="0.2">
      <c r="A44" s="45" t="s">
        <v>28</v>
      </c>
      <c r="B44" s="45"/>
      <c r="C44" s="13" t="s">
        <v>33</v>
      </c>
      <c r="F44" s="15"/>
      <c r="G44" s="16"/>
      <c r="H44" s="15">
        <v>13</v>
      </c>
      <c r="I44" s="16" t="s">
        <v>4</v>
      </c>
    </row>
    <row r="45" spans="1:9" s="8" customFormat="1" ht="10.5" x14ac:dyDescent="0.2">
      <c r="A45" s="45" t="s">
        <v>11</v>
      </c>
      <c r="B45" s="45"/>
      <c r="C45" s="13" t="s">
        <v>34</v>
      </c>
      <c r="F45" s="15"/>
      <c r="G45" s="16"/>
      <c r="H45" s="15">
        <v>14</v>
      </c>
      <c r="I45" s="16" t="s">
        <v>19</v>
      </c>
    </row>
    <row r="46" spans="1:9" s="8" customFormat="1" ht="10.5" x14ac:dyDescent="0.2">
      <c r="A46" s="46" t="s">
        <v>48</v>
      </c>
      <c r="B46" s="46"/>
      <c r="C46" s="8" t="s">
        <v>49</v>
      </c>
      <c r="F46" s="15"/>
      <c r="G46" s="16"/>
      <c r="H46" s="15">
        <v>15</v>
      </c>
      <c r="I46" s="16" t="s">
        <v>15</v>
      </c>
    </row>
    <row r="47" spans="1:9" s="8" customFormat="1" ht="10.5" x14ac:dyDescent="0.2">
      <c r="A47" s="45" t="s">
        <v>40</v>
      </c>
      <c r="B47" s="45"/>
      <c r="C47" s="13" t="s">
        <v>41</v>
      </c>
      <c r="F47" s="15"/>
      <c r="G47" s="16"/>
      <c r="H47" s="15">
        <v>16</v>
      </c>
      <c r="I47" s="16" t="s">
        <v>9</v>
      </c>
    </row>
    <row r="48" spans="1:9" s="8" customFormat="1" ht="10.5" x14ac:dyDescent="0.2">
      <c r="A48" s="45" t="s">
        <v>12</v>
      </c>
      <c r="B48" s="45"/>
      <c r="C48" s="13" t="s">
        <v>42</v>
      </c>
      <c r="F48" s="15"/>
      <c r="G48" s="16"/>
      <c r="H48" s="15">
        <v>19</v>
      </c>
      <c r="I48" s="16" t="s">
        <v>17</v>
      </c>
    </row>
    <row r="49" spans="1:9" s="8" customFormat="1" ht="9.75" x14ac:dyDescent="0.2">
      <c r="A49" s="11"/>
      <c r="F49" s="15"/>
      <c r="G49" s="16"/>
      <c r="H49" s="15">
        <v>20</v>
      </c>
      <c r="I49" s="16" t="s">
        <v>20</v>
      </c>
    </row>
    <row r="50" spans="1:9" s="8" customFormat="1" ht="9.75" x14ac:dyDescent="0.2">
      <c r="A50" s="11"/>
      <c r="F50" s="15"/>
      <c r="G50" s="16"/>
      <c r="H50" s="15">
        <v>21</v>
      </c>
      <c r="I50" s="16" t="s">
        <v>44</v>
      </c>
    </row>
    <row r="51" spans="1:9" s="8" customFormat="1" ht="9.75" x14ac:dyDescent="0.2">
      <c r="A51" s="11"/>
      <c r="F51" s="15"/>
      <c r="G51" s="16"/>
      <c r="H51" s="15">
        <v>30</v>
      </c>
      <c r="I51" s="16" t="s">
        <v>10</v>
      </c>
    </row>
    <row r="52" spans="1:9" s="8" customFormat="1" ht="9.75" x14ac:dyDescent="0.2">
      <c r="A52" s="11"/>
      <c r="F52" s="15"/>
      <c r="G52" s="16"/>
      <c r="H52" s="15">
        <v>40</v>
      </c>
      <c r="I52" s="16" t="s">
        <v>7</v>
      </c>
    </row>
    <row r="53" spans="1:9" s="13" customFormat="1" ht="10.5" x14ac:dyDescent="0.2">
      <c r="A53" s="12"/>
      <c r="F53" s="15"/>
      <c r="G53" s="16"/>
      <c r="H53" s="15">
        <v>41</v>
      </c>
      <c r="I53" s="16" t="s">
        <v>3</v>
      </c>
    </row>
    <row r="54" spans="1:9" s="13" customFormat="1" ht="10.5" customHeight="1" x14ac:dyDescent="0.2">
      <c r="F54" s="15"/>
      <c r="G54" s="16"/>
      <c r="H54" s="15">
        <v>50</v>
      </c>
      <c r="I54" s="16" t="s">
        <v>21</v>
      </c>
    </row>
    <row r="55" spans="1:9" s="13" customFormat="1" ht="10.5" x14ac:dyDescent="0.2">
      <c r="F55" s="15"/>
      <c r="G55" s="16"/>
      <c r="H55" s="15">
        <v>60</v>
      </c>
      <c r="I55" s="16" t="s">
        <v>14</v>
      </c>
    </row>
    <row r="56" spans="1:9" s="13" customFormat="1" ht="10.5" x14ac:dyDescent="0.2">
      <c r="F56" s="15"/>
      <c r="G56" s="16"/>
      <c r="H56" s="15">
        <v>61</v>
      </c>
      <c r="I56" s="16" t="s">
        <v>5</v>
      </c>
    </row>
    <row r="57" spans="1:9" s="13" customFormat="1" ht="10.5" x14ac:dyDescent="0.2">
      <c r="F57" s="15"/>
      <c r="G57" s="16"/>
      <c r="H57" s="15">
        <v>62</v>
      </c>
      <c r="I57" s="16" t="s">
        <v>35</v>
      </c>
    </row>
    <row r="58" spans="1:9" s="13" customFormat="1" ht="10.5" x14ac:dyDescent="0.2">
      <c r="F58" s="15"/>
      <c r="G58" s="16"/>
      <c r="H58" s="15">
        <v>70</v>
      </c>
      <c r="I58" s="16" t="s">
        <v>16</v>
      </c>
    </row>
    <row r="59" spans="1:9" s="13" customFormat="1" ht="10.5" x14ac:dyDescent="0.2">
      <c r="F59" s="15"/>
      <c r="G59" s="16"/>
      <c r="H59" s="15">
        <v>71</v>
      </c>
      <c r="I59" s="16" t="s">
        <v>6</v>
      </c>
    </row>
    <row r="60" spans="1:9" s="13" customFormat="1" ht="10.5" x14ac:dyDescent="0.2">
      <c r="F60" s="15"/>
      <c r="G60" s="16"/>
      <c r="H60" s="15">
        <v>90</v>
      </c>
      <c r="I60" s="16" t="s">
        <v>22</v>
      </c>
    </row>
    <row r="61" spans="1:9" s="13" customFormat="1" ht="10.5" x14ac:dyDescent="0.2"/>
    <row r="62" spans="1:9" s="13" customFormat="1" ht="10.5" x14ac:dyDescent="0.2"/>
    <row r="63" spans="1:9" s="13" customFormat="1" ht="10.5" x14ac:dyDescent="0.2"/>
  </sheetData>
  <mergeCells count="12">
    <mergeCell ref="B19:F19"/>
    <mergeCell ref="B28:F30"/>
    <mergeCell ref="A35:I35"/>
    <mergeCell ref="B32:F33"/>
    <mergeCell ref="A41:B41"/>
    <mergeCell ref="A47:B47"/>
    <mergeCell ref="A48:B48"/>
    <mergeCell ref="A42:B42"/>
    <mergeCell ref="A43:B43"/>
    <mergeCell ref="A44:B44"/>
    <mergeCell ref="A45:B45"/>
    <mergeCell ref="A46:B4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firstPageNumber="44" orientation="landscape" useFirstPageNumber="1" horizontalDpi="300" verticalDpi="300" r:id="rId1"/>
  <headerFooter alignWithMargins="0">
    <oddHeader>&amp;C&amp;8Příloha č. 5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2016-11-09T08:06:42Z</cp:lastPrinted>
  <dcterms:created xsi:type="dcterms:W3CDTF">2003-09-25T05:06:46Z</dcterms:created>
  <dcterms:modified xsi:type="dcterms:W3CDTF">2016-11-22T10:03:04Z</dcterms:modified>
</cp:coreProperties>
</file>