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1340" windowHeight="6420"/>
  </bookViews>
  <sheets>
    <sheet name="Daně M" sheetId="4" r:id="rId1"/>
    <sheet name="Daně Q" sheetId="5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J36" i="4" l="1"/>
  <c r="J34" i="4"/>
  <c r="J32" i="4"/>
  <c r="J30" i="4"/>
  <c r="J28" i="4"/>
  <c r="J26" i="4"/>
  <c r="J16" i="4"/>
  <c r="J14" i="4"/>
  <c r="J12" i="4"/>
  <c r="J10" i="4"/>
  <c r="J8" i="4"/>
  <c r="J6" i="4"/>
  <c r="I36" i="4" l="1"/>
  <c r="I34" i="4"/>
  <c r="I32" i="4"/>
  <c r="I30" i="4"/>
  <c r="I28" i="4"/>
  <c r="I26" i="4"/>
  <c r="I6" i="4"/>
  <c r="F35" i="5" l="1"/>
  <c r="D35" i="5" s="1"/>
  <c r="F33" i="5"/>
  <c r="D33" i="5" s="1"/>
  <c r="F31" i="5"/>
  <c r="D31" i="5" s="1"/>
  <c r="F29" i="5"/>
  <c r="D29" i="5" s="1"/>
  <c r="F27" i="5"/>
  <c r="F25" i="5"/>
  <c r="F15" i="5"/>
  <c r="F13" i="5"/>
  <c r="F11" i="5"/>
  <c r="F9" i="5"/>
  <c r="F7" i="5"/>
  <c r="F5" i="5"/>
  <c r="H27" i="5"/>
  <c r="H38" i="5" s="1"/>
  <c r="H7" i="5"/>
  <c r="H18" i="5" s="1"/>
  <c r="H36" i="4"/>
  <c r="H34" i="4"/>
  <c r="H32" i="4"/>
  <c r="H30" i="4"/>
  <c r="H28" i="4"/>
  <c r="H26" i="4"/>
  <c r="H16" i="4"/>
  <c r="H14" i="4"/>
  <c r="H12" i="4"/>
  <c r="H10" i="4"/>
  <c r="H8" i="4"/>
  <c r="H6" i="4"/>
  <c r="G36" i="5" l="1"/>
  <c r="F36" i="5"/>
  <c r="E35" i="5"/>
  <c r="E36" i="5" s="1"/>
  <c r="G34" i="5"/>
  <c r="F34" i="5"/>
  <c r="E34" i="5"/>
  <c r="E33" i="5"/>
  <c r="G32" i="5"/>
  <c r="F32" i="5"/>
  <c r="E31" i="5"/>
  <c r="E32" i="5" s="1"/>
  <c r="G30" i="5"/>
  <c r="F30" i="5"/>
  <c r="E30" i="5"/>
  <c r="E29" i="5"/>
  <c r="G27" i="5"/>
  <c r="F28" i="5"/>
  <c r="E27" i="5"/>
  <c r="E28" i="5" s="1"/>
  <c r="G26" i="5"/>
  <c r="F26" i="5"/>
  <c r="E25" i="5"/>
  <c r="D25" i="5" s="1"/>
  <c r="G16" i="5"/>
  <c r="F16" i="5"/>
  <c r="G14" i="5"/>
  <c r="F14" i="5"/>
  <c r="G12" i="5"/>
  <c r="F12" i="5"/>
  <c r="E12" i="5"/>
  <c r="G10" i="5"/>
  <c r="F10" i="5"/>
  <c r="E10" i="5"/>
  <c r="E8" i="5"/>
  <c r="G6" i="5"/>
  <c r="F6" i="5"/>
  <c r="E15" i="5"/>
  <c r="E16" i="5" s="1"/>
  <c r="E13" i="5"/>
  <c r="E14" i="5" s="1"/>
  <c r="E11" i="5"/>
  <c r="E9" i="5"/>
  <c r="E7" i="5"/>
  <c r="E5" i="5"/>
  <c r="E6" i="5" s="1"/>
  <c r="G28" i="5" l="1"/>
  <c r="D27" i="5"/>
  <c r="D26" i="5"/>
  <c r="H26" i="5"/>
  <c r="D34" i="5"/>
  <c r="H34" i="5"/>
  <c r="E26" i="5"/>
  <c r="D5" i="5"/>
  <c r="D25" i="4"/>
  <c r="G36" i="4"/>
  <c r="F36" i="4"/>
  <c r="E36" i="4"/>
  <c r="G34" i="4"/>
  <c r="F34" i="4"/>
  <c r="E34" i="4"/>
  <c r="G32" i="4"/>
  <c r="F32" i="4"/>
  <c r="E32" i="4"/>
  <c r="G30" i="4"/>
  <c r="F30" i="4"/>
  <c r="E30" i="4"/>
  <c r="G28" i="4"/>
  <c r="F28" i="4"/>
  <c r="E28" i="4"/>
  <c r="G26" i="4"/>
  <c r="F26" i="4"/>
  <c r="E26" i="4"/>
  <c r="G7" i="5"/>
  <c r="G8" i="5" s="1"/>
  <c r="F8" i="5"/>
  <c r="G16" i="4"/>
  <c r="F16" i="4"/>
  <c r="E16" i="4"/>
  <c r="D15" i="4"/>
  <c r="G14" i="4"/>
  <c r="F14" i="4"/>
  <c r="E14" i="4"/>
  <c r="D13" i="4"/>
  <c r="G12" i="4"/>
  <c r="F12" i="4"/>
  <c r="E12" i="4"/>
  <c r="D11" i="4"/>
  <c r="G10" i="4"/>
  <c r="F10" i="4"/>
  <c r="E10" i="4"/>
  <c r="D9" i="4"/>
  <c r="I10" i="4" s="1"/>
  <c r="G8" i="4"/>
  <c r="F8" i="4"/>
  <c r="E8" i="4"/>
  <c r="D7" i="4"/>
  <c r="G6" i="4"/>
  <c r="F6" i="4"/>
  <c r="E6" i="4"/>
  <c r="D5" i="4"/>
  <c r="D6" i="4" s="1"/>
  <c r="D10" i="4" l="1"/>
  <c r="D14" i="4"/>
  <c r="I14" i="4"/>
  <c r="D16" i="4"/>
  <c r="I16" i="4"/>
  <c r="D12" i="4"/>
  <c r="I12" i="4"/>
  <c r="D8" i="4"/>
  <c r="I8" i="4"/>
  <c r="D30" i="5"/>
  <c r="H30" i="5"/>
  <c r="D32" i="5"/>
  <c r="H32" i="5"/>
  <c r="D28" i="5"/>
  <c r="H28" i="5"/>
  <c r="D36" i="5"/>
  <c r="H36" i="5"/>
  <c r="D6" i="5"/>
  <c r="H6" i="5"/>
  <c r="C38" i="5"/>
  <c r="C18" i="5"/>
  <c r="P38" i="4"/>
  <c r="O38" i="4"/>
  <c r="N38" i="4"/>
  <c r="M38" i="4"/>
  <c r="L38" i="4"/>
  <c r="K38" i="4"/>
  <c r="J38" i="4"/>
  <c r="I38" i="4"/>
  <c r="H38" i="4"/>
  <c r="G38" i="4"/>
  <c r="F38" i="4"/>
  <c r="E38" i="4"/>
  <c r="C38" i="4"/>
  <c r="N39" i="4" s="1"/>
  <c r="D35" i="4"/>
  <c r="D36" i="4" s="1"/>
  <c r="D33" i="4"/>
  <c r="D34" i="4" s="1"/>
  <c r="D31" i="4"/>
  <c r="D32" i="4" s="1"/>
  <c r="D29" i="4"/>
  <c r="D30" i="4" s="1"/>
  <c r="D27" i="4"/>
  <c r="D26" i="4"/>
  <c r="P18" i="4"/>
  <c r="O18" i="4"/>
  <c r="N18" i="4"/>
  <c r="M18" i="4"/>
  <c r="L18" i="4"/>
  <c r="K18" i="4"/>
  <c r="J18" i="4"/>
  <c r="I18" i="4"/>
  <c r="H18" i="4"/>
  <c r="G18" i="4"/>
  <c r="F18" i="4"/>
  <c r="E18" i="4"/>
  <c r="C18" i="4"/>
  <c r="F38" i="5" l="1"/>
  <c r="F39" i="5" s="1"/>
  <c r="G38" i="5"/>
  <c r="G39" i="5" s="1"/>
  <c r="E38" i="5"/>
  <c r="E39" i="5" s="1"/>
  <c r="H39" i="4"/>
  <c r="L39" i="4"/>
  <c r="P39" i="4"/>
  <c r="E39" i="4"/>
  <c r="M39" i="4"/>
  <c r="G39" i="4"/>
  <c r="K39" i="4"/>
  <c r="O39" i="4"/>
  <c r="I39" i="4"/>
  <c r="D38" i="4"/>
  <c r="D39" i="4" s="1"/>
  <c r="D28" i="4"/>
  <c r="F39" i="4"/>
  <c r="J39" i="4"/>
  <c r="O19" i="4"/>
  <c r="E19" i="4"/>
  <c r="P19" i="4"/>
  <c r="K19" i="4"/>
  <c r="I19" i="4"/>
  <c r="M19" i="4"/>
  <c r="J19" i="4"/>
  <c r="D9" i="5" l="1"/>
  <c r="D13" i="5"/>
  <c r="D11" i="5"/>
  <c r="D7" i="5"/>
  <c r="D15" i="5"/>
  <c r="E18" i="5"/>
  <c r="E19" i="5" s="1"/>
  <c r="F18" i="5"/>
  <c r="F19" i="5" s="1"/>
  <c r="G18" i="5"/>
  <c r="G19" i="5" s="1"/>
  <c r="D38" i="5"/>
  <c r="D18" i="4"/>
  <c r="D19" i="4" s="1"/>
  <c r="L19" i="4"/>
  <c r="N19" i="4"/>
  <c r="G19" i="4"/>
  <c r="F19" i="4"/>
  <c r="H19" i="4"/>
  <c r="D39" i="5" l="1"/>
  <c r="H39" i="5"/>
  <c r="D12" i="5"/>
  <c r="H12" i="5"/>
  <c r="D14" i="5"/>
  <c r="H14" i="5"/>
  <c r="D16" i="5"/>
  <c r="H16" i="5"/>
  <c r="D10" i="5"/>
  <c r="H10" i="5"/>
  <c r="D8" i="5"/>
  <c r="H8" i="5"/>
  <c r="D18" i="5"/>
  <c r="D19" i="5" l="1"/>
  <c r="H19" i="5"/>
</calcChain>
</file>

<file path=xl/sharedStrings.xml><?xml version="1.0" encoding="utf-8"?>
<sst xmlns="http://schemas.openxmlformats.org/spreadsheetml/2006/main" count="117" uniqueCount="35">
  <si>
    <t>Položka</t>
  </si>
  <si>
    <t>Název</t>
  </si>
  <si>
    <t xml:space="preserve">Rozpočet </t>
  </si>
  <si>
    <t>upravený</t>
  </si>
  <si>
    <t>Skut.</t>
  </si>
  <si>
    <t>1 Q</t>
  </si>
  <si>
    <t>2 Q</t>
  </si>
  <si>
    <t>3 Q</t>
  </si>
  <si>
    <t>4 Q</t>
  </si>
  <si>
    <t>Daň z příjmů FO ze záv. čin. a fun. pož.</t>
  </si>
  <si>
    <t>Daň z příjmů FO ze SVČ</t>
  </si>
  <si>
    <t>Daň z příjmů právnických osob</t>
  </si>
  <si>
    <t>Daně celkem</t>
  </si>
  <si>
    <t>%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</si>
  <si>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</si>
  <si>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</si>
  <si>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</si>
  <si>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</si>
  <si>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</si>
  <si>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</si>
  <si>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</si>
  <si>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</si>
  <si>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</si>
  <si>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</si>
  <si>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</si>
  <si>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</si>
  <si>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Daň z příjmů FO z kap. výnosů (zvl. sazba)</t>
  </si>
  <si>
    <t>Daň z přidané hodnoty</t>
  </si>
  <si>
    <t>Daň z nemovitých věcí</t>
  </si>
  <si>
    <t>Inkaso daní v roce 2015 dle jednotlivých měsíců v tis. Kč</t>
  </si>
  <si>
    <t>Inkaso daní v roce 2015 dle jednotlivých čtvrtletí v tis. Kč</t>
  </si>
  <si>
    <t>Skut. cel.</t>
  </si>
  <si>
    <t>Skut. měs.</t>
  </si>
  <si>
    <t>Inkaso daní v roce 2016 dle jednotlivých měsíců v tis. Kč</t>
  </si>
  <si>
    <t>Inkaso daní v roce 2016 dle jednotlivých čtvrtletí v tis.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</si>
</sst>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6" x14ac:knownFonts="1">
    <font>
      <sz val="10"/>
      <name val="Times New Roman"/>
      <family val="1"/>
      <charset val="238"/>
    </font>
    <font>
      <b/>
      <u/>
      <sz val="7"/>
      <name val="Times New Roman"/>
      <family val="1"/>
      <charset val="238"/>
    </font>
    <font>
      <u/>
      <sz val="7"/>
      <name val="Times New Roman"/>
      <family val="1"/>
      <charset val="238"/>
    </font>
    <font>
      <b/>
      <sz val="7"/>
      <name val="Times New Roman"/>
      <family val="1"/>
      <charset val="238"/>
    </font>
    <font>
      <sz val="7"/>
      <name val="Times New Roman"/>
      <family val="1"/>
      <charset val="238"/>
    </font>
    <font>
      <b/>
      <sz val="6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/>
    <xf numFmtId="3" fontId="3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Fill="1"/>
    <xf numFmtId="3" fontId="3" fillId="0" borderId="0" xfId="0" applyNumberFormat="1" applyFont="1" applyFill="1" applyBorder="1"/>
    <xf numFmtId="164" fontId="4" fillId="0" borderId="0" xfId="0" applyNumberFormat="1" applyFont="1" applyAlignment="1">
      <alignment horizontal="right"/>
    </xf>
    <xf numFmtId="3" fontId="4" fillId="0" borderId="0" xfId="0" applyNumberFormat="1" applyFont="1" applyAlignment="1" applyProtection="1">
      <alignment horizontal="center"/>
    </xf>
    <xf numFmtId="3" fontId="4" fillId="0" borderId="0" xfId="0" applyNumberFormat="1" applyFont="1" applyProtection="1"/>
    <xf numFmtId="164" fontId="3" fillId="0" borderId="0" xfId="0" applyNumberFormat="1" applyFont="1" applyAlignment="1">
      <alignment horizontal="right"/>
    </xf>
    <xf numFmtId="3" fontId="2" fillId="0" borderId="0" xfId="0" applyNumberFormat="1" applyFont="1"/>
    <xf numFmtId="3" fontId="3" fillId="0" borderId="0" xfId="0" applyNumberFormat="1" applyFont="1" applyAlignment="1">
      <alignment horizontal="center"/>
    </xf>
    <xf numFmtId="3" fontId="4" fillId="0" borderId="0" xfId="0" applyNumberFormat="1" applyFont="1" applyFill="1"/>
    <xf numFmtId="3" fontId="3" fillId="0" borderId="0" xfId="0" applyNumberFormat="1" applyFont="1"/>
    <xf numFmtId="3" fontId="4" fillId="0" borderId="0" xfId="0" applyNumberFormat="1" applyFont="1" applyAlignment="1" applyProtection="1">
      <alignment horizontal="right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3" fillId="2" borderId="1" xfId="0" applyFont="1" applyFill="1" applyBorder="1"/>
    <xf numFmtId="3" fontId="3" fillId="2" borderId="1" xfId="0" applyNumberFormat="1" applyFont="1" applyFill="1" applyBorder="1"/>
    <xf numFmtId="4" fontId="3" fillId="2" borderId="1" xfId="0" applyNumberFormat="1" applyFont="1" applyFill="1" applyBorder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3" fontId="3" fillId="3" borderId="1" xfId="0" applyNumberFormat="1" applyFont="1" applyFill="1" applyBorder="1" applyAlignment="1">
      <alignment horizontal="right"/>
    </xf>
    <xf numFmtId="4" fontId="3" fillId="3" borderId="1" xfId="0" applyNumberFormat="1" applyFont="1" applyFill="1" applyBorder="1" applyAlignment="1">
      <alignment horizontal="right"/>
    </xf>
    <xf numFmtId="4" fontId="4" fillId="3" borderId="1" xfId="0" applyNumberFormat="1" applyFont="1" applyFill="1" applyBorder="1" applyAlignment="1">
      <alignment horizontal="right"/>
    </xf>
    <xf numFmtId="3" fontId="4" fillId="3" borderId="1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ckar%20milan/Documents/Pln&#283;n&#237;%20rozpo&#269;tu/2016/I.%20pololet&#237;/Dan&#283;%20I.%20pololet&#237;/2-Dan&#283;%20sestav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ě M"/>
      <sheetName val="Daně Q"/>
    </sheetNames>
    <sheetDataSet>
      <sheetData sheetId="0">
        <row r="25">
          <cell r="K25"/>
          <cell r="L25"/>
          <cell r="M25"/>
          <cell r="N25"/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"/>
  <sheetViews>
    <sheetView tabSelected="1" zoomScaleNormal="100" workbookViewId="0">
      <selection sqref="A1:P1"/>
    </sheetView>
  </sheetViews>
  <sheetFormatPr defaultColWidth="9.1640625" defaultRowHeight="10.5" x14ac:dyDescent="0.2"/>
  <cols>
    <col min="1" max="1" width="9.1640625" style="3" customWidth="1"/>
    <col min="2" max="2" width="24.5" style="3" customWidth="1"/>
    <col min="3" max="16" width="6.6640625" style="3" customWidth="1"/>
    <col min="17" max="17" width="9.1640625" style="3" customWidth="1"/>
    <col min="18" max="22" width="9.1640625" style="9" customWidth="1"/>
    <col min="23" max="16384" width="9.1640625" style="3"/>
  </cols>
  <sheetData>
    <row r="1" spans="1:23" s="1" customFormat="1" x14ac:dyDescent="0.2">
      <c r="A1" s="40" t="s">
        <v>29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R1" s="19"/>
      <c r="S1" s="19"/>
      <c r="T1" s="19"/>
      <c r="U1" s="19"/>
      <c r="V1" s="19"/>
    </row>
    <row r="2" spans="1:23" x14ac:dyDescent="0.2">
      <c r="A2" s="2"/>
    </row>
    <row r="3" spans="1:23" s="4" customFormat="1" x14ac:dyDescent="0.2">
      <c r="A3" s="24"/>
      <c r="B3" s="24"/>
      <c r="C3" s="24" t="s">
        <v>31</v>
      </c>
      <c r="D3" s="24" t="s">
        <v>32</v>
      </c>
      <c r="E3" s="24" t="s">
        <v>14</v>
      </c>
      <c r="F3" s="24" t="s">
        <v>15</v>
      </c>
      <c r="G3" s="24" t="s">
        <v>16</v>
      </c>
      <c r="H3" s="24" t="s">
        <v>17</v>
      </c>
      <c r="I3" s="24" t="s">
        <v>18</v>
      </c>
      <c r="J3" s="24" t="s">
        <v>19</v>
      </c>
      <c r="K3" s="24" t="s">
        <v>20</v>
      </c>
      <c r="L3" s="24" t="s">
        <v>21</v>
      </c>
      <c r="M3" s="24" t="s">
        <v>22</v>
      </c>
      <c r="N3" s="24" t="s">
        <v>23</v>
      </c>
      <c r="O3" s="24" t="s">
        <v>24</v>
      </c>
      <c r="P3" s="24" t="s">
        <v>25</v>
      </c>
      <c r="R3" s="20"/>
      <c r="S3" s="20"/>
      <c r="T3" s="20"/>
      <c r="U3" s="20"/>
      <c r="V3" s="20"/>
    </row>
    <row r="4" spans="1:23" s="4" customFormat="1" x14ac:dyDescent="0.2">
      <c r="A4" s="24" t="s">
        <v>0</v>
      </c>
      <c r="B4" s="24" t="s">
        <v>1</v>
      </c>
      <c r="C4" s="24"/>
      <c r="D4" s="24" t="s">
        <v>13</v>
      </c>
      <c r="E4" s="24" t="s">
        <v>13</v>
      </c>
      <c r="F4" s="24" t="s">
        <v>13</v>
      </c>
      <c r="G4" s="24" t="s">
        <v>13</v>
      </c>
      <c r="H4" s="24" t="s">
        <v>13</v>
      </c>
      <c r="I4" s="24" t="s">
        <v>13</v>
      </c>
      <c r="J4" s="24" t="s">
        <v>13</v>
      </c>
      <c r="K4" s="24" t="s">
        <v>13</v>
      </c>
      <c r="L4" s="24" t="s">
        <v>13</v>
      </c>
      <c r="M4" s="24" t="s">
        <v>13</v>
      </c>
      <c r="N4" s="24" t="s">
        <v>13</v>
      </c>
      <c r="O4" s="24" t="s">
        <v>13</v>
      </c>
      <c r="P4" s="24" t="s">
        <v>13</v>
      </c>
      <c r="R4" s="20"/>
      <c r="S4" s="20"/>
      <c r="T4" s="20"/>
      <c r="U4" s="20"/>
      <c r="V4" s="20"/>
    </row>
    <row r="5" spans="1:23" s="5" customFormat="1" x14ac:dyDescent="0.2">
      <c r="C5" s="6">
        <v>104321.3302</v>
      </c>
      <c r="D5" s="6">
        <f>SUM(E5:P5)</f>
        <v>45181.320390000001</v>
      </c>
      <c r="E5" s="7">
        <v>10874.15285</v>
      </c>
      <c r="F5" s="8">
        <v>9062.4030899999998</v>
      </c>
      <c r="G5" s="8">
        <v>7773.9302399999997</v>
      </c>
      <c r="H5" s="7">
        <v>6728.9734799999997</v>
      </c>
      <c r="I5" s="7">
        <v>2697.7397900000001</v>
      </c>
      <c r="J5" s="7">
        <v>8044.1209399999998</v>
      </c>
      <c r="K5" s="7"/>
      <c r="L5" s="7"/>
      <c r="M5" s="7"/>
      <c r="N5" s="7"/>
      <c r="O5" s="7"/>
      <c r="P5" s="7"/>
      <c r="Q5" s="16"/>
      <c r="R5" s="23"/>
      <c r="S5" s="16"/>
      <c r="T5" s="16"/>
      <c r="U5" s="6"/>
      <c r="V5" s="6"/>
      <c r="W5" s="18"/>
    </row>
    <row r="6" spans="1:23" x14ac:dyDescent="0.2">
      <c r="A6" s="29">
        <v>1111</v>
      </c>
      <c r="B6" s="30" t="s">
        <v>9</v>
      </c>
      <c r="C6" s="31"/>
      <c r="D6" s="32">
        <f>D5/C5*100</f>
        <v>43.309762541735694</v>
      </c>
      <c r="E6" s="33">
        <f t="shared" ref="E6" si="0">E5/C5*100</f>
        <v>10.423709925048483</v>
      </c>
      <c r="F6" s="33">
        <f>F5/C5*100</f>
        <v>8.6870087571026779</v>
      </c>
      <c r="G6" s="33">
        <f>G5/C5*100</f>
        <v>7.4519086605741913</v>
      </c>
      <c r="H6" s="33">
        <f>H5/C5*100</f>
        <v>6.450237422298513</v>
      </c>
      <c r="I6" s="33">
        <f>I5/C5*100</f>
        <v>2.5859905973476556</v>
      </c>
      <c r="J6" s="33">
        <f>J5/C5*100</f>
        <v>7.7109071793641686</v>
      </c>
      <c r="K6" s="33"/>
      <c r="L6" s="33"/>
      <c r="M6" s="33"/>
      <c r="N6" s="33"/>
      <c r="O6" s="33"/>
      <c r="P6" s="33"/>
      <c r="Q6" s="17"/>
      <c r="R6" s="23"/>
      <c r="S6" s="17"/>
      <c r="T6" s="17"/>
      <c r="U6" s="6"/>
      <c r="V6" s="6"/>
      <c r="W6" s="15"/>
    </row>
    <row r="7" spans="1:23" x14ac:dyDescent="0.2">
      <c r="A7" s="5"/>
      <c r="C7" s="6">
        <v>9782.1031899999998</v>
      </c>
      <c r="D7" s="6">
        <f>SUM(E7:P7)</f>
        <v>826.06171999999992</v>
      </c>
      <c r="E7" s="7">
        <v>64.085809999999995</v>
      </c>
      <c r="F7" s="7">
        <v>0</v>
      </c>
      <c r="G7" s="7">
        <v>173.74315999999999</v>
      </c>
      <c r="H7" s="7">
        <v>6.7400000000000003E-3</v>
      </c>
      <c r="I7" s="9">
        <v>21.7578</v>
      </c>
      <c r="J7" s="9">
        <v>566.46821</v>
      </c>
      <c r="K7" s="9"/>
      <c r="L7" s="9"/>
      <c r="M7" s="9"/>
      <c r="N7" s="7"/>
      <c r="O7" s="7"/>
      <c r="P7" s="7"/>
      <c r="Q7" s="16"/>
      <c r="R7" s="23"/>
      <c r="S7" s="17"/>
      <c r="T7" s="17"/>
      <c r="U7" s="6"/>
      <c r="V7" s="6"/>
      <c r="W7" s="18"/>
    </row>
    <row r="8" spans="1:23" x14ac:dyDescent="0.2">
      <c r="A8" s="29">
        <v>1112</v>
      </c>
      <c r="B8" s="30" t="s">
        <v>10</v>
      </c>
      <c r="C8" s="31"/>
      <c r="D8" s="32">
        <f>D7/C7*100</f>
        <v>8.4446228378009991</v>
      </c>
      <c r="E8" s="33">
        <f t="shared" ref="E8" si="1">E7/C7*100</f>
        <v>0.65513324440814846</v>
      </c>
      <c r="F8" s="33">
        <f>F7/C7*100</f>
        <v>0</v>
      </c>
      <c r="G8" s="33">
        <f>G7/C7*100</f>
        <v>1.776132970848368</v>
      </c>
      <c r="H8" s="33">
        <f>H7/C7*100</f>
        <v>6.8901338179402298E-5</v>
      </c>
      <c r="I8" s="33">
        <f>I7/D7*100</f>
        <v>2.633919412220191</v>
      </c>
      <c r="J8" s="33">
        <f>J7/C7*100</f>
        <v>5.7908631609926822</v>
      </c>
      <c r="K8" s="33"/>
      <c r="L8" s="33"/>
      <c r="M8" s="33"/>
      <c r="N8" s="33"/>
      <c r="O8" s="33"/>
      <c r="P8" s="33"/>
      <c r="Q8" s="17"/>
      <c r="R8" s="23"/>
      <c r="S8" s="17"/>
      <c r="T8" s="16"/>
      <c r="U8" s="6"/>
      <c r="V8" s="6"/>
      <c r="W8" s="15"/>
    </row>
    <row r="9" spans="1:23" x14ac:dyDescent="0.2">
      <c r="A9" s="5"/>
      <c r="C9" s="10">
        <v>11974.81619</v>
      </c>
      <c r="D9" s="6">
        <f>SUM(E9:P9)</f>
        <v>5659.4998499999992</v>
      </c>
      <c r="E9" s="7">
        <v>1023.06992</v>
      </c>
      <c r="F9" s="7">
        <v>1527.4445499999999</v>
      </c>
      <c r="G9" s="7">
        <v>634.93934000000002</v>
      </c>
      <c r="H9" s="7">
        <v>741.00865999999996</v>
      </c>
      <c r="I9" s="9">
        <v>833.26914999999997</v>
      </c>
      <c r="J9" s="9">
        <v>899.76823000000002</v>
      </c>
      <c r="K9" s="9"/>
      <c r="L9" s="9"/>
      <c r="M9" s="9"/>
      <c r="N9" s="7"/>
      <c r="O9" s="7"/>
      <c r="P9" s="7"/>
      <c r="Q9" s="16"/>
      <c r="R9" s="23"/>
      <c r="S9" s="17"/>
      <c r="T9" s="17"/>
      <c r="U9" s="6"/>
      <c r="V9" s="6"/>
      <c r="W9" s="18"/>
    </row>
    <row r="10" spans="1:23" x14ac:dyDescent="0.2">
      <c r="A10" s="29">
        <v>1113</v>
      </c>
      <c r="B10" s="30" t="s">
        <v>26</v>
      </c>
      <c r="C10" s="31"/>
      <c r="D10" s="32">
        <f>D9/C9*100</f>
        <v>47.261684523610207</v>
      </c>
      <c r="E10" s="33">
        <f t="shared" ref="E10" si="2">E9/C9*100</f>
        <v>8.5435125163286543</v>
      </c>
      <c r="F10" s="33">
        <f>F9/C9*100</f>
        <v>12.755473869198489</v>
      </c>
      <c r="G10" s="33">
        <f>G9/C9*100</f>
        <v>5.3022888195163187</v>
      </c>
      <c r="H10" s="33">
        <f>H9/C9*100</f>
        <v>6.1880587413008126</v>
      </c>
      <c r="I10" s="33">
        <f>I9/D9*100</f>
        <v>14.723370829314538</v>
      </c>
      <c r="J10" s="33">
        <f>J9/C9*100</f>
        <v>7.5138375046740498</v>
      </c>
      <c r="K10" s="33"/>
      <c r="L10" s="33"/>
      <c r="M10" s="33"/>
      <c r="N10" s="33"/>
      <c r="O10" s="33"/>
      <c r="P10" s="33"/>
      <c r="Q10" s="17"/>
      <c r="R10" s="23"/>
      <c r="S10" s="17"/>
      <c r="T10" s="17"/>
      <c r="U10" s="6"/>
      <c r="V10" s="6"/>
      <c r="W10" s="15"/>
    </row>
    <row r="11" spans="1:23" x14ac:dyDescent="0.2">
      <c r="A11" s="11"/>
      <c r="B11" s="12"/>
      <c r="C11" s="10">
        <v>111153.62132000001</v>
      </c>
      <c r="D11" s="6">
        <f>SUM(E11:P11)</f>
        <v>46364.29868</v>
      </c>
      <c r="E11" s="7">
        <v>3215.4640899999999</v>
      </c>
      <c r="F11" s="8">
        <v>819.19086000000004</v>
      </c>
      <c r="G11" s="8">
        <v>10233.57452</v>
      </c>
      <c r="H11" s="8">
        <v>13743.559859999999</v>
      </c>
      <c r="I11" s="9">
        <v>169.61681999999999</v>
      </c>
      <c r="J11" s="9">
        <v>18182.892530000001</v>
      </c>
      <c r="K11" s="9"/>
      <c r="L11" s="9"/>
      <c r="M11" s="9"/>
      <c r="N11" s="7"/>
      <c r="O11" s="7"/>
      <c r="P11" s="7"/>
      <c r="Q11" s="16"/>
      <c r="R11" s="23"/>
      <c r="S11" s="17"/>
      <c r="T11" s="17"/>
      <c r="U11" s="6"/>
      <c r="V11" s="6"/>
      <c r="W11" s="18"/>
    </row>
    <row r="12" spans="1:23" x14ac:dyDescent="0.2">
      <c r="A12" s="29">
        <v>1121</v>
      </c>
      <c r="B12" s="30" t="s">
        <v>11</v>
      </c>
      <c r="C12" s="31"/>
      <c r="D12" s="32">
        <f>D11/C11*100</f>
        <v>41.711910173868191</v>
      </c>
      <c r="E12" s="33">
        <f t="shared" ref="E12" si="3">E11/C11*100</f>
        <v>2.8928109150335324</v>
      </c>
      <c r="F12" s="33">
        <f>F11/C11*100</f>
        <v>0.7369898076839374</v>
      </c>
      <c r="G12" s="33">
        <f>G11/C11*100</f>
        <v>9.2066946613809151</v>
      </c>
      <c r="H12" s="33">
        <f>H11/C11*100</f>
        <v>12.364473326904649</v>
      </c>
      <c r="I12" s="33">
        <f>I11/D11*100</f>
        <v>0.36583497395414499</v>
      </c>
      <c r="J12" s="33">
        <f>J11/C11*100</f>
        <v>16.358344707144806</v>
      </c>
      <c r="K12" s="33"/>
      <c r="L12" s="33"/>
      <c r="M12" s="33"/>
      <c r="N12" s="33"/>
      <c r="O12" s="33"/>
      <c r="P12" s="33"/>
      <c r="Q12" s="17"/>
      <c r="R12" s="23"/>
      <c r="S12" s="17"/>
      <c r="T12" s="17"/>
      <c r="U12" s="6"/>
      <c r="V12" s="6"/>
      <c r="W12" s="15"/>
    </row>
    <row r="13" spans="1:23" x14ac:dyDescent="0.2">
      <c r="A13" s="11"/>
      <c r="B13" s="12"/>
      <c r="C13" s="10">
        <v>217849.42907000001</v>
      </c>
      <c r="D13" s="6">
        <f>SUM(E13:P13)</f>
        <v>98602.240409999984</v>
      </c>
      <c r="E13" s="7">
        <v>17710.860530000002</v>
      </c>
      <c r="F13" s="8">
        <v>26177.228859999999</v>
      </c>
      <c r="G13" s="8">
        <v>7918.1650799999998</v>
      </c>
      <c r="H13" s="8">
        <v>13889.895699999999</v>
      </c>
      <c r="I13" s="9">
        <v>20945.877519999998</v>
      </c>
      <c r="J13" s="9">
        <v>11960.21272</v>
      </c>
      <c r="K13" s="9"/>
      <c r="L13" s="9"/>
      <c r="M13" s="9"/>
      <c r="N13" s="7"/>
      <c r="O13" s="7"/>
      <c r="P13" s="7"/>
      <c r="Q13" s="16"/>
      <c r="R13" s="23"/>
      <c r="S13" s="17"/>
      <c r="T13" s="17"/>
      <c r="U13" s="6"/>
      <c r="V13" s="6"/>
      <c r="W13" s="18"/>
    </row>
    <row r="14" spans="1:23" x14ac:dyDescent="0.2">
      <c r="A14" s="29">
        <v>1211</v>
      </c>
      <c r="B14" s="30" t="s">
        <v>27</v>
      </c>
      <c r="C14" s="31"/>
      <c r="D14" s="32">
        <f>D13/C13*100</f>
        <v>45.261647382292118</v>
      </c>
      <c r="E14" s="33">
        <f t="shared" ref="E14" si="4">E13/C13*100</f>
        <v>8.1298631837630815</v>
      </c>
      <c r="F14" s="33">
        <f>F13/C13*100</f>
        <v>12.016202645905791</v>
      </c>
      <c r="G14" s="33">
        <f>G13/C13*100</f>
        <v>3.6346962733860151</v>
      </c>
      <c r="H14" s="33">
        <f>H13/C13*100</f>
        <v>6.3759155850423905</v>
      </c>
      <c r="I14" s="33">
        <f>I13/D13*100</f>
        <v>21.242800805442673</v>
      </c>
      <c r="J14" s="33">
        <f>J13/C13*100</f>
        <v>5.4901280995126731</v>
      </c>
      <c r="K14" s="33"/>
      <c r="L14" s="33"/>
      <c r="M14" s="33"/>
      <c r="N14" s="33"/>
      <c r="O14" s="33"/>
      <c r="P14" s="33"/>
      <c r="Q14" s="17"/>
      <c r="R14" s="23"/>
      <c r="S14" s="17"/>
      <c r="T14" s="17"/>
      <c r="U14" s="6"/>
      <c r="V14" s="6"/>
      <c r="W14" s="15"/>
    </row>
    <row r="15" spans="1:23" x14ac:dyDescent="0.2">
      <c r="A15" s="11"/>
      <c r="B15" s="12"/>
      <c r="C15" s="10">
        <v>28586.26957</v>
      </c>
      <c r="D15" s="6">
        <f>SUM(E15:P15)</f>
        <v>19023.175759999998</v>
      </c>
      <c r="E15" s="7">
        <v>411.64182</v>
      </c>
      <c r="F15" s="8">
        <v>144.24167</v>
      </c>
      <c r="G15" s="8">
        <v>47.389580000000002</v>
      </c>
      <c r="H15" s="8">
        <v>33.404359999999997</v>
      </c>
      <c r="I15" s="9">
        <v>59.614220000000003</v>
      </c>
      <c r="J15" s="9">
        <v>18326.884109999999</v>
      </c>
      <c r="K15" s="9"/>
      <c r="L15" s="9"/>
      <c r="M15" s="9"/>
      <c r="N15" s="7"/>
      <c r="O15" s="7"/>
      <c r="P15" s="7"/>
      <c r="Q15" s="16"/>
      <c r="R15" s="23"/>
      <c r="S15" s="17"/>
      <c r="T15" s="17"/>
      <c r="U15" s="6"/>
      <c r="V15" s="6"/>
      <c r="W15" s="18"/>
    </row>
    <row r="16" spans="1:23" x14ac:dyDescent="0.2">
      <c r="A16" s="29">
        <v>1511</v>
      </c>
      <c r="B16" s="30" t="s">
        <v>28</v>
      </c>
      <c r="C16" s="34"/>
      <c r="D16" s="32">
        <f>D15/C15*100</f>
        <v>66.546548556877681</v>
      </c>
      <c r="E16" s="33">
        <f t="shared" ref="E16" si="5">E15/C15*100</f>
        <v>1.4399983845111413</v>
      </c>
      <c r="F16" s="33">
        <f>F15/C15*100</f>
        <v>0.50458374656683125</v>
      </c>
      <c r="G16" s="33">
        <f>G15/C15*100</f>
        <v>0.16577741941443536</v>
      </c>
      <c r="H16" s="33">
        <f>H15/C15*100</f>
        <v>0.11685456165660861</v>
      </c>
      <c r="I16" s="33">
        <f>I15/D15*100</f>
        <v>0.3133768028645918</v>
      </c>
      <c r="J16" s="33">
        <f>J15/C15*100</f>
        <v>64.110792998444381</v>
      </c>
      <c r="K16" s="33"/>
      <c r="L16" s="33"/>
      <c r="M16" s="33"/>
      <c r="N16" s="33"/>
      <c r="O16" s="33"/>
      <c r="P16" s="33"/>
      <c r="Q16" s="9"/>
      <c r="R16" s="7"/>
    </row>
    <row r="17" spans="1:23" x14ac:dyDescent="0.2">
      <c r="C17" s="7"/>
      <c r="D17" s="7"/>
      <c r="E17" s="7"/>
      <c r="F17" s="7"/>
      <c r="G17" s="7"/>
      <c r="H17" s="7"/>
    </row>
    <row r="18" spans="1:23" s="13" customFormat="1" x14ac:dyDescent="0.2">
      <c r="C18" s="14">
        <f>SUM(C5,C7,C9,C11,C13,C15)</f>
        <v>483667.56954</v>
      </c>
      <c r="D18" s="14">
        <f t="shared" ref="D18:P18" si="6">SUM(D5,D7,D9,D11,D13,D15)</f>
        <v>215656.59681000002</v>
      </c>
      <c r="E18" s="14">
        <f t="shared" si="6"/>
        <v>33299.275020000001</v>
      </c>
      <c r="F18" s="14">
        <f t="shared" si="6"/>
        <v>37730.509030000001</v>
      </c>
      <c r="G18" s="14">
        <f t="shared" si="6"/>
        <v>26781.741919999997</v>
      </c>
      <c r="H18" s="14">
        <f t="shared" si="6"/>
        <v>35136.8488</v>
      </c>
      <c r="I18" s="14">
        <f t="shared" si="6"/>
        <v>24727.875299999996</v>
      </c>
      <c r="J18" s="14">
        <f t="shared" si="6"/>
        <v>57980.346739999994</v>
      </c>
      <c r="K18" s="14">
        <f t="shared" si="6"/>
        <v>0</v>
      </c>
      <c r="L18" s="14">
        <f t="shared" si="6"/>
        <v>0</v>
      </c>
      <c r="M18" s="14">
        <f t="shared" si="6"/>
        <v>0</v>
      </c>
      <c r="N18" s="14">
        <f t="shared" si="6"/>
        <v>0</v>
      </c>
      <c r="O18" s="14">
        <f t="shared" si="6"/>
        <v>0</v>
      </c>
      <c r="P18" s="14">
        <f t="shared" si="6"/>
        <v>0</v>
      </c>
      <c r="R18" s="21"/>
      <c r="S18" s="21"/>
      <c r="T18" s="21"/>
      <c r="U18" s="21"/>
      <c r="V18" s="21"/>
    </row>
    <row r="19" spans="1:23" s="2" customFormat="1" x14ac:dyDescent="0.2">
      <c r="A19" s="26"/>
      <c r="B19" s="26" t="s">
        <v>12</v>
      </c>
      <c r="C19" s="27"/>
      <c r="D19" s="28">
        <f>D18/C18*100</f>
        <v>44.587772757868336</v>
      </c>
      <c r="E19" s="28">
        <f>E18/C18*100</f>
        <v>6.8847442162950525</v>
      </c>
      <c r="F19" s="28">
        <f>F18/C18*100</f>
        <v>7.8009176976418377</v>
      </c>
      <c r="G19" s="28">
        <f>G18/C18*100</f>
        <v>5.5372209357495716</v>
      </c>
      <c r="H19" s="28">
        <f>H18/C18*100</f>
        <v>7.2646691680026176</v>
      </c>
      <c r="I19" s="28">
        <f>I18/C18*100</f>
        <v>5.11257666572887</v>
      </c>
      <c r="J19" s="28">
        <f>J18/C18*100</f>
        <v>11.987644074450381</v>
      </c>
      <c r="K19" s="28">
        <f>K18/C18*100</f>
        <v>0</v>
      </c>
      <c r="L19" s="28">
        <f>L18/C18*100</f>
        <v>0</v>
      </c>
      <c r="M19" s="28">
        <f>M18/C18*100</f>
        <v>0</v>
      </c>
      <c r="N19" s="28">
        <f>N18/C18*100</f>
        <v>0</v>
      </c>
      <c r="O19" s="28">
        <f>O18/C18*100</f>
        <v>0</v>
      </c>
      <c r="P19" s="28">
        <f>P18/C18*100</f>
        <v>0</v>
      </c>
      <c r="R19" s="22"/>
      <c r="S19" s="22"/>
      <c r="T19" s="22"/>
      <c r="U19" s="22"/>
      <c r="V19" s="22"/>
    </row>
    <row r="21" spans="1:23" s="1" customFormat="1" x14ac:dyDescent="0.2">
      <c r="A21" s="40" t="s">
        <v>33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R21" s="19"/>
      <c r="S21" s="19"/>
      <c r="T21" s="19"/>
      <c r="U21" s="19"/>
      <c r="V21" s="19"/>
    </row>
    <row r="22" spans="1:23" x14ac:dyDescent="0.2">
      <c r="A22" s="2"/>
    </row>
    <row r="23" spans="1:23" s="4" customFormat="1" x14ac:dyDescent="0.2">
      <c r="A23" s="24"/>
      <c r="B23" s="24"/>
      <c r="C23" s="25" t="s">
        <v>2</v>
      </c>
      <c r="D23" s="24" t="s">
        <v>4</v>
      </c>
      <c r="E23" s="24" t="s">
        <v>14</v>
      </c>
      <c r="F23" s="24" t="s">
        <v>15</v>
      </c>
      <c r="G23" s="24" t="s">
        <v>16</v>
      </c>
      <c r="H23" s="24" t="s">
        <v>17</v>
      </c>
      <c r="I23" s="24" t="s">
        <v>18</v>
      </c>
      <c r="J23" s="24" t="s">
        <v>19</v>
      </c>
      <c r="K23" s="24" t="s">
        <v>20</v>
      </c>
      <c r="L23" s="24" t="s">
        <v>21</v>
      </c>
      <c r="M23" s="24" t="s">
        <v>22</v>
      </c>
      <c r="N23" s="24" t="s">
        <v>23</v>
      </c>
      <c r="O23" s="24" t="s">
        <v>24</v>
      </c>
      <c r="P23" s="24" t="s">
        <v>25</v>
      </c>
      <c r="R23" s="20"/>
      <c r="S23" s="20"/>
      <c r="T23" s="20"/>
      <c r="U23" s="20"/>
      <c r="V23" s="20"/>
    </row>
    <row r="24" spans="1:23" s="4" customFormat="1" x14ac:dyDescent="0.2">
      <c r="A24" s="24" t="s">
        <v>0</v>
      </c>
      <c r="B24" s="24" t="s">
        <v>1</v>
      </c>
      <c r="C24" s="25" t="s">
        <v>3</v>
      </c>
      <c r="D24" s="24" t="s">
        <v>13</v>
      </c>
      <c r="E24" s="24" t="s">
        <v>13</v>
      </c>
      <c r="F24" s="24" t="s">
        <v>13</v>
      </c>
      <c r="G24" s="24" t="s">
        <v>13</v>
      </c>
      <c r="H24" s="24" t="s">
        <v>13</v>
      </c>
      <c r="I24" s="24" t="s">
        <v>13</v>
      </c>
      <c r="J24" s="24" t="s">
        <v>13</v>
      </c>
      <c r="K24" s="24" t="s">
        <v>13</v>
      </c>
      <c r="L24" s="24" t="s">
        <v>13</v>
      </c>
      <c r="M24" s="24" t="s">
        <v>13</v>
      </c>
      <c r="N24" s="24" t="s">
        <v>13</v>
      </c>
      <c r="O24" s="24" t="s">
        <v>13</v>
      </c>
      <c r="P24" s="24" t="s">
        <v>13</v>
      </c>
      <c r="R24" s="20"/>
      <c r="S24" s="20"/>
      <c r="T24" s="20"/>
      <c r="U24" s="20"/>
      <c r="V24" s="20"/>
    </row>
    <row r="25" spans="1:23" s="5" customFormat="1" x14ac:dyDescent="0.2">
      <c r="C25" s="6">
        <v>110052</v>
      </c>
      <c r="D25" s="6">
        <f>SUM(E25:P25)</f>
        <v>56802.466750000007</v>
      </c>
      <c r="E25" s="7">
        <v>11744.390670000001</v>
      </c>
      <c r="F25" s="8">
        <v>10231.59922</v>
      </c>
      <c r="G25" s="8">
        <v>8857.9308500000006</v>
      </c>
      <c r="H25" s="7">
        <v>7880.5532599999997</v>
      </c>
      <c r="I25" s="7">
        <v>8845.9432199999992</v>
      </c>
      <c r="J25" s="7">
        <v>9242.0495300000002</v>
      </c>
      <c r="K25" s="7"/>
      <c r="L25" s="7"/>
      <c r="M25" s="7"/>
      <c r="N25" s="7"/>
      <c r="O25" s="7"/>
      <c r="P25" s="7"/>
      <c r="Q25" s="16"/>
      <c r="R25" s="23"/>
      <c r="S25" s="16"/>
      <c r="T25" s="16"/>
      <c r="U25" s="6"/>
      <c r="V25" s="6"/>
      <c r="W25" s="18"/>
    </row>
    <row r="26" spans="1:23" x14ac:dyDescent="0.2">
      <c r="A26" s="29">
        <v>1111</v>
      </c>
      <c r="B26" s="30" t="s">
        <v>9</v>
      </c>
      <c r="C26" s="31"/>
      <c r="D26" s="32">
        <f>D25/C25*100</f>
        <v>51.614206693199584</v>
      </c>
      <c r="E26" s="33">
        <f t="shared" ref="E26" si="7">E25/C25*100</f>
        <v>10.671673999563843</v>
      </c>
      <c r="F26" s="33">
        <f>F25/C25*100</f>
        <v>9.2970588630829063</v>
      </c>
      <c r="G26" s="33">
        <f>G25/C25*100</f>
        <v>8.0488594936938913</v>
      </c>
      <c r="H26" s="33">
        <f>H25/C25*100</f>
        <v>7.1607542434485509</v>
      </c>
      <c r="I26" s="33">
        <f>I25/C25*100</f>
        <v>8.0379667975139011</v>
      </c>
      <c r="J26" s="33">
        <f>J25/C25*100</f>
        <v>8.3978932958964858</v>
      </c>
      <c r="K26" s="33"/>
      <c r="L26" s="33"/>
      <c r="M26" s="33"/>
      <c r="N26" s="33"/>
      <c r="O26" s="33"/>
      <c r="P26" s="33"/>
      <c r="Q26" s="17"/>
      <c r="R26" s="23"/>
      <c r="S26" s="17"/>
      <c r="T26" s="17"/>
      <c r="U26" s="6"/>
      <c r="V26" s="6"/>
      <c r="W26" s="15"/>
    </row>
    <row r="27" spans="1:23" x14ac:dyDescent="0.2">
      <c r="A27" s="5"/>
      <c r="C27" s="6">
        <v>6303</v>
      </c>
      <c r="D27" s="6">
        <f>SUM(E27:P27)</f>
        <v>1345.52395</v>
      </c>
      <c r="E27" s="7">
        <v>868.35518999999999</v>
      </c>
      <c r="F27" s="7">
        <v>239.64768000000001</v>
      </c>
      <c r="G27" s="7">
        <v>237.52108000000001</v>
      </c>
      <c r="H27" s="7">
        <v>0</v>
      </c>
      <c r="I27" s="9">
        <v>0</v>
      </c>
      <c r="J27" s="9">
        <v>0</v>
      </c>
      <c r="K27" s="9"/>
      <c r="L27" s="9"/>
      <c r="M27" s="9"/>
      <c r="N27" s="7"/>
      <c r="O27" s="7"/>
      <c r="P27" s="7"/>
      <c r="Q27" s="16"/>
      <c r="R27" s="23"/>
      <c r="S27" s="17"/>
      <c r="T27" s="17"/>
      <c r="U27" s="6"/>
      <c r="V27" s="6"/>
      <c r="W27" s="18"/>
    </row>
    <row r="28" spans="1:23" x14ac:dyDescent="0.2">
      <c r="A28" s="29">
        <v>1112</v>
      </c>
      <c r="B28" s="30" t="s">
        <v>10</v>
      </c>
      <c r="C28" s="31"/>
      <c r="D28" s="32">
        <f>D27/C27*100</f>
        <v>21.347357607488497</v>
      </c>
      <c r="E28" s="33">
        <f t="shared" ref="E28" si="8">E27/C27*100</f>
        <v>13.776855306996669</v>
      </c>
      <c r="F28" s="33">
        <f>F27/C27*100</f>
        <v>3.8021208948119947</v>
      </c>
      <c r="G28" s="33">
        <f>G27/C27*100</f>
        <v>3.7683814056798353</v>
      </c>
      <c r="H28" s="33">
        <f>H27/C27*100</f>
        <v>0</v>
      </c>
      <c r="I28" s="33">
        <f>I27/C27*100</f>
        <v>0</v>
      </c>
      <c r="J28" s="33">
        <f>J27/C27*100</f>
        <v>0</v>
      </c>
      <c r="K28" s="33"/>
      <c r="L28" s="33"/>
      <c r="M28" s="33"/>
      <c r="N28" s="33"/>
      <c r="O28" s="33"/>
      <c r="P28" s="33"/>
      <c r="Q28" s="17"/>
      <c r="R28" s="23"/>
      <c r="S28" s="17"/>
      <c r="T28" s="16"/>
      <c r="U28" s="6"/>
      <c r="V28" s="6"/>
      <c r="W28" s="15"/>
    </row>
    <row r="29" spans="1:23" x14ac:dyDescent="0.2">
      <c r="A29" s="5"/>
      <c r="C29" s="10">
        <v>12184</v>
      </c>
      <c r="D29" s="6">
        <f>SUM(E29:P29)</f>
        <v>5566.5671800000009</v>
      </c>
      <c r="E29" s="7">
        <v>883.26730999999995</v>
      </c>
      <c r="F29" s="7">
        <v>1361.2205100000001</v>
      </c>
      <c r="G29" s="7">
        <v>698.05856000000006</v>
      </c>
      <c r="H29" s="7">
        <v>854.40692999999999</v>
      </c>
      <c r="I29" s="9">
        <v>799.35801000000004</v>
      </c>
      <c r="J29" s="9">
        <v>970.25585999999998</v>
      </c>
      <c r="K29" s="9"/>
      <c r="L29" s="9"/>
      <c r="M29" s="9"/>
      <c r="N29" s="7"/>
      <c r="O29" s="7"/>
      <c r="P29" s="7"/>
      <c r="Q29" s="16"/>
      <c r="R29" s="23"/>
      <c r="S29" s="17"/>
      <c r="T29" s="17"/>
      <c r="U29" s="6"/>
      <c r="V29" s="6"/>
      <c r="W29" s="18"/>
    </row>
    <row r="30" spans="1:23" x14ac:dyDescent="0.2">
      <c r="A30" s="29">
        <v>1113</v>
      </c>
      <c r="B30" s="30" t="s">
        <v>26</v>
      </c>
      <c r="C30" s="31"/>
      <c r="D30" s="32">
        <f>D29/C29*100</f>
        <v>45.6875178923178</v>
      </c>
      <c r="E30" s="33">
        <f t="shared" ref="E30" si="9">E29/C29*100</f>
        <v>7.2494033978988837</v>
      </c>
      <c r="F30" s="33">
        <f>F29/C29*100</f>
        <v>11.172197225869994</v>
      </c>
      <c r="G30" s="33">
        <f>G29/C29*100</f>
        <v>5.729305318450427</v>
      </c>
      <c r="H30" s="33">
        <f>H29/C29*100</f>
        <v>7.0125322554169394</v>
      </c>
      <c r="I30" s="33">
        <f>I29/C29*100</f>
        <v>6.5607190577806964</v>
      </c>
      <c r="J30" s="33">
        <f>J29/C29*100</f>
        <v>7.9633606369008527</v>
      </c>
      <c r="K30" s="33"/>
      <c r="L30" s="33"/>
      <c r="M30" s="33"/>
      <c r="N30" s="33"/>
      <c r="O30" s="33"/>
      <c r="P30" s="33"/>
      <c r="Q30" s="17"/>
      <c r="R30" s="23"/>
      <c r="S30" s="17"/>
      <c r="T30" s="17"/>
      <c r="U30" s="6"/>
      <c r="V30" s="6"/>
      <c r="W30" s="15"/>
    </row>
    <row r="31" spans="1:23" x14ac:dyDescent="0.2">
      <c r="A31" s="11"/>
      <c r="B31" s="12"/>
      <c r="C31" s="10">
        <v>116195</v>
      </c>
      <c r="D31" s="6">
        <f>SUM(E31:P31)</f>
        <v>53648.151839999999</v>
      </c>
      <c r="E31" s="7">
        <v>4145.6370500000003</v>
      </c>
      <c r="F31" s="8">
        <v>927.28409999999997</v>
      </c>
      <c r="G31" s="8">
        <v>20085.014050000002</v>
      </c>
      <c r="H31" s="8">
        <v>6844.7257900000004</v>
      </c>
      <c r="I31" s="9">
        <v>233.27078</v>
      </c>
      <c r="J31" s="9">
        <v>21412.220069999999</v>
      </c>
      <c r="K31" s="9"/>
      <c r="L31" s="9"/>
      <c r="M31" s="9"/>
      <c r="N31" s="7"/>
      <c r="O31" s="7"/>
      <c r="P31" s="7"/>
      <c r="Q31" s="16"/>
      <c r="R31" s="23"/>
      <c r="S31" s="17"/>
      <c r="T31" s="17"/>
      <c r="U31" s="6"/>
      <c r="V31" s="6"/>
      <c r="W31" s="18"/>
    </row>
    <row r="32" spans="1:23" x14ac:dyDescent="0.2">
      <c r="A32" s="29">
        <v>1121</v>
      </c>
      <c r="B32" s="30" t="s">
        <v>11</v>
      </c>
      <c r="C32" s="31"/>
      <c r="D32" s="32">
        <f>D31/C31*100</f>
        <v>46.17079206506304</v>
      </c>
      <c r="E32" s="33">
        <f t="shared" ref="E32" si="10">E31/C31*100</f>
        <v>3.5678274022117993</v>
      </c>
      <c r="F32" s="33">
        <f>F31/C31*100</f>
        <v>0.79804130986703381</v>
      </c>
      <c r="G32" s="33">
        <f>G31/C31*100</f>
        <v>17.28560957872542</v>
      </c>
      <c r="H32" s="33">
        <f>H31/C31*100</f>
        <v>5.8907231722535398</v>
      </c>
      <c r="I32" s="33">
        <f>I31/C31*100</f>
        <v>0.20075801884762687</v>
      </c>
      <c r="J32" s="33">
        <f>J31/C31*100</f>
        <v>18.42783258315762</v>
      </c>
      <c r="K32" s="33"/>
      <c r="L32" s="33"/>
      <c r="M32" s="33"/>
      <c r="N32" s="33"/>
      <c r="O32" s="33"/>
      <c r="P32" s="33"/>
      <c r="Q32" s="17"/>
      <c r="R32" s="23"/>
      <c r="S32" s="17"/>
      <c r="T32" s="17"/>
      <c r="U32" s="6"/>
      <c r="V32" s="6"/>
      <c r="W32" s="15"/>
    </row>
    <row r="33" spans="1:23" x14ac:dyDescent="0.2">
      <c r="A33" s="11"/>
      <c r="B33" s="12"/>
      <c r="C33" s="10">
        <v>218929</v>
      </c>
      <c r="D33" s="6">
        <f>SUM(E33:P33)</f>
        <v>108599.796</v>
      </c>
      <c r="E33" s="7">
        <v>19212.897659999999</v>
      </c>
      <c r="F33" s="8">
        <v>26455.147830000002</v>
      </c>
      <c r="G33" s="8">
        <v>8480.6269100000009</v>
      </c>
      <c r="H33" s="8">
        <v>15968.844300000001</v>
      </c>
      <c r="I33" s="9">
        <v>22547.190200000001</v>
      </c>
      <c r="J33" s="9">
        <v>15935.089099999999</v>
      </c>
      <c r="K33" s="9"/>
      <c r="L33" s="9"/>
      <c r="M33" s="9"/>
      <c r="N33" s="7"/>
      <c r="O33" s="7"/>
      <c r="P33" s="7"/>
      <c r="Q33" s="16"/>
      <c r="R33" s="23"/>
      <c r="S33" s="17"/>
      <c r="T33" s="17"/>
      <c r="U33" s="6"/>
      <c r="V33" s="6"/>
      <c r="W33" s="18"/>
    </row>
    <row r="34" spans="1:23" x14ac:dyDescent="0.2">
      <c r="A34" s="29">
        <v>1211</v>
      </c>
      <c r="B34" s="30" t="s">
        <v>27</v>
      </c>
      <c r="C34" s="31"/>
      <c r="D34" s="32">
        <f>D33/C33*100</f>
        <v>49.605029941213822</v>
      </c>
      <c r="E34" s="33">
        <f t="shared" ref="E34" si="11">E33/C33*100</f>
        <v>8.7758577712409043</v>
      </c>
      <c r="F34" s="33">
        <f>F33/C33*100</f>
        <v>12.083893787483614</v>
      </c>
      <c r="G34" s="33">
        <f>G33/C33*100</f>
        <v>3.8736882322579471</v>
      </c>
      <c r="H34" s="33">
        <f>H33/C33*100</f>
        <v>7.2940744716323556</v>
      </c>
      <c r="I34" s="33">
        <f>I33/C33*100</f>
        <v>10.298859538937281</v>
      </c>
      <c r="J34" s="33">
        <f>J33/C33*100</f>
        <v>7.2786561396617167</v>
      </c>
      <c r="K34" s="33"/>
      <c r="L34" s="33"/>
      <c r="M34" s="33"/>
      <c r="N34" s="33"/>
      <c r="O34" s="33"/>
      <c r="P34" s="33"/>
      <c r="Q34" s="17"/>
      <c r="R34" s="23"/>
      <c r="S34" s="17"/>
      <c r="T34" s="17"/>
      <c r="U34" s="6"/>
      <c r="V34" s="6"/>
      <c r="W34" s="15"/>
    </row>
    <row r="35" spans="1:23" x14ac:dyDescent="0.2">
      <c r="A35" s="11"/>
      <c r="B35" s="12"/>
      <c r="C35" s="10">
        <v>27000</v>
      </c>
      <c r="D35" s="6">
        <f>SUM(E35:P35)</f>
        <v>19546.87758</v>
      </c>
      <c r="E35" s="7">
        <v>226.08429000000001</v>
      </c>
      <c r="F35" s="8">
        <v>60.476439999999997</v>
      </c>
      <c r="G35" s="8">
        <v>23.10717</v>
      </c>
      <c r="H35" s="8">
        <v>74.011060000000001</v>
      </c>
      <c r="I35" s="9">
        <v>34.836730000000003</v>
      </c>
      <c r="J35" s="9">
        <v>19128.36189</v>
      </c>
      <c r="K35" s="9"/>
      <c r="L35" s="9"/>
      <c r="M35" s="9"/>
      <c r="N35" s="7"/>
      <c r="O35" s="7"/>
      <c r="P35" s="7"/>
      <c r="Q35" s="16"/>
      <c r="R35" s="23"/>
      <c r="S35" s="17"/>
      <c r="T35" s="17"/>
      <c r="U35" s="6"/>
      <c r="V35" s="6"/>
      <c r="W35" s="18"/>
    </row>
    <row r="36" spans="1:23" x14ac:dyDescent="0.2">
      <c r="A36" s="29">
        <v>1511</v>
      </c>
      <c r="B36" s="30" t="s">
        <v>28</v>
      </c>
      <c r="C36" s="34"/>
      <c r="D36" s="32">
        <f>D35/C35*100</f>
        <v>72.395842888888893</v>
      </c>
      <c r="E36" s="33">
        <f t="shared" ref="E36" si="12">E35/C35*100</f>
        <v>0.8373492222222223</v>
      </c>
      <c r="F36" s="33">
        <f>F35/C35*100</f>
        <v>0.22398681481481481</v>
      </c>
      <c r="G36" s="33">
        <f>G35/C35*100</f>
        <v>8.5582111111111109E-2</v>
      </c>
      <c r="H36" s="33">
        <f>H35/C35*100</f>
        <v>0.27411503703703705</v>
      </c>
      <c r="I36" s="33">
        <f>I35/C35*100</f>
        <v>0.12902492592592593</v>
      </c>
      <c r="J36" s="33">
        <f>J35/C35*100</f>
        <v>70.84578477777778</v>
      </c>
      <c r="K36" s="33"/>
      <c r="L36" s="33"/>
      <c r="M36" s="33"/>
      <c r="N36" s="33"/>
      <c r="O36" s="33"/>
      <c r="P36" s="33"/>
      <c r="Q36" s="9"/>
      <c r="R36" s="7"/>
    </row>
    <row r="37" spans="1:23" x14ac:dyDescent="0.2">
      <c r="C37" s="7"/>
      <c r="D37" s="7"/>
      <c r="E37" s="7"/>
      <c r="F37" s="7"/>
      <c r="G37" s="7"/>
      <c r="H37" s="7"/>
    </row>
    <row r="38" spans="1:23" s="13" customFormat="1" x14ac:dyDescent="0.2">
      <c r="C38" s="14">
        <f>SUM(C25,C27,C29,C31,C33,C35)</f>
        <v>490663</v>
      </c>
      <c r="D38" s="14">
        <f t="shared" ref="D38:P38" si="13">SUM(D25,D27,D29,D31,D33,D35)</f>
        <v>245509.38330000002</v>
      </c>
      <c r="E38" s="14">
        <f t="shared" si="13"/>
        <v>37080.632169999997</v>
      </c>
      <c r="F38" s="14">
        <f t="shared" si="13"/>
        <v>39275.375780000002</v>
      </c>
      <c r="G38" s="14">
        <f t="shared" si="13"/>
        <v>38382.258620000008</v>
      </c>
      <c r="H38" s="14">
        <f t="shared" si="13"/>
        <v>31622.54134</v>
      </c>
      <c r="I38" s="14">
        <f t="shared" si="13"/>
        <v>32460.59894</v>
      </c>
      <c r="J38" s="14">
        <f t="shared" si="13"/>
        <v>66687.976449999987</v>
      </c>
      <c r="K38" s="14">
        <f t="shared" si="13"/>
        <v>0</v>
      </c>
      <c r="L38" s="14">
        <f t="shared" si="13"/>
        <v>0</v>
      </c>
      <c r="M38" s="14">
        <f t="shared" si="13"/>
        <v>0</v>
      </c>
      <c r="N38" s="14">
        <f t="shared" si="13"/>
        <v>0</v>
      </c>
      <c r="O38" s="14">
        <f t="shared" si="13"/>
        <v>0</v>
      </c>
      <c r="P38" s="14">
        <f t="shared" si="13"/>
        <v>0</v>
      </c>
      <c r="R38" s="21"/>
      <c r="S38" s="21"/>
      <c r="T38" s="21"/>
      <c r="U38" s="21"/>
      <c r="V38" s="21"/>
    </row>
    <row r="39" spans="1:23" s="2" customFormat="1" x14ac:dyDescent="0.2">
      <c r="A39" s="26"/>
      <c r="B39" s="26" t="s">
        <v>12</v>
      </c>
      <c r="C39" s="27"/>
      <c r="D39" s="28">
        <f>D38/C38*100</f>
        <v>50.036253660862961</v>
      </c>
      <c r="E39" s="28">
        <f>E38/C38*100</f>
        <v>7.5572505304047786</v>
      </c>
      <c r="F39" s="28">
        <f>F38/C38*100</f>
        <v>8.0045521630936101</v>
      </c>
      <c r="G39" s="28">
        <f>G38/C38*100</f>
        <v>7.8225296425448843</v>
      </c>
      <c r="H39" s="28">
        <f>H38/C38*100</f>
        <v>6.4448595757169382</v>
      </c>
      <c r="I39" s="28">
        <f>I38/C38*100</f>
        <v>6.6156606346922429</v>
      </c>
      <c r="J39" s="28">
        <f>J38/C38*100</f>
        <v>13.591401114410498</v>
      </c>
      <c r="K39" s="28">
        <f>K38/C38*100</f>
        <v>0</v>
      </c>
      <c r="L39" s="28">
        <f>L38/C38*100</f>
        <v>0</v>
      </c>
      <c r="M39" s="28">
        <f>M38/C38*100</f>
        <v>0</v>
      </c>
      <c r="N39" s="28">
        <f>N38/C38*100</f>
        <v>0</v>
      </c>
      <c r="O39" s="28">
        <f>O38/C38*100</f>
        <v>0</v>
      </c>
      <c r="P39" s="28">
        <f>P38/C38*100</f>
        <v>0</v>
      </c>
      <c r="R39" s="22"/>
      <c r="S39" s="22"/>
      <c r="T39" s="22"/>
      <c r="U39" s="22"/>
      <c r="V39" s="22"/>
    </row>
  </sheetData>
  <mergeCells count="2">
    <mergeCell ref="A1:P1"/>
    <mergeCell ref="A21:P21"/>
  </mergeCells>
  <phoneticPr fontId="0" type="noConversion"/>
  <printOptions horizontalCentered="1"/>
  <pageMargins left="0.98425196850393704" right="0.98425196850393704" top="0.59055118110236227" bottom="0.59055118110236227" header="0.31496062992125984" footer="0.31496062992125984"/>
  <pageSetup paperSize="9" firstPageNumber="33" orientation="landscape" useFirstPageNumber="1" horizontalDpi="300" verticalDpi="300" r:id="rId1"/>
  <headerFooter alignWithMargins="0">
    <oddFooter>&amp;C&amp;"Times New Roman CE,obyčejné"&amp;8Stránka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zoomScaleNormal="100" workbookViewId="0">
      <selection sqref="A1:H1"/>
    </sheetView>
  </sheetViews>
  <sheetFormatPr defaultColWidth="9.1640625" defaultRowHeight="10.5" x14ac:dyDescent="0.2"/>
  <cols>
    <col min="1" max="1" width="9.1640625" style="3" customWidth="1"/>
    <col min="2" max="2" width="24.5" style="3" customWidth="1"/>
    <col min="3" max="8" width="8.6640625" style="3" customWidth="1"/>
    <col min="9" max="16384" width="9.1640625" style="3"/>
  </cols>
  <sheetData>
    <row r="1" spans="1:10" s="1" customFormat="1" x14ac:dyDescent="0.2">
      <c r="A1" s="40" t="s">
        <v>30</v>
      </c>
      <c r="B1" s="40"/>
      <c r="C1" s="40"/>
      <c r="D1" s="40"/>
      <c r="E1" s="40"/>
      <c r="F1" s="40"/>
      <c r="G1" s="40"/>
      <c r="H1" s="40"/>
    </row>
    <row r="2" spans="1:10" x14ac:dyDescent="0.2">
      <c r="A2" s="2"/>
    </row>
    <row r="3" spans="1:10" s="4" customFormat="1" x14ac:dyDescent="0.2">
      <c r="A3" s="24"/>
      <c r="B3" s="24"/>
      <c r="C3" s="24" t="s">
        <v>31</v>
      </c>
      <c r="D3" s="24" t="s">
        <v>32</v>
      </c>
      <c r="E3" s="24" t="s">
        <v>5</v>
      </c>
      <c r="F3" s="24" t="s">
        <v>6</v>
      </c>
      <c r="G3" s="24" t="s">
        <v>7</v>
      </c>
      <c r="H3" s="24" t="s">
        <v>8</v>
      </c>
    </row>
    <row r="4" spans="1:10" s="4" customFormat="1" x14ac:dyDescent="0.2">
      <c r="A4" s="24" t="s">
        <v>0</v>
      </c>
      <c r="B4" s="24" t="s">
        <v>1</v>
      </c>
      <c r="C4" s="24"/>
      <c r="D4" s="24" t="s">
        <v>13</v>
      </c>
      <c r="E4" s="24" t="s">
        <v>13</v>
      </c>
      <c r="F4" s="24" t="s">
        <v>13</v>
      </c>
      <c r="G4" s="24" t="s">
        <v>13</v>
      </c>
      <c r="H4" s="24" t="s">
        <v>13</v>
      </c>
    </row>
    <row r="5" spans="1:10" s="35" customFormat="1" x14ac:dyDescent="0.2">
      <c r="C5" s="6">
        <v>104321.3302</v>
      </c>
      <c r="D5" s="36">
        <f>SUM(E5:H5)</f>
        <v>45181.320390000001</v>
      </c>
      <c r="E5" s="37">
        <f>SUM('Daně M'!E5:G5)</f>
        <v>27710.48618</v>
      </c>
      <c r="F5" s="37">
        <f>SUM('Daně M'!H5:J5)</f>
        <v>17470.834210000001</v>
      </c>
      <c r="G5" s="38">
        <v>0</v>
      </c>
      <c r="H5" s="38">
        <v>0</v>
      </c>
      <c r="I5" s="4"/>
      <c r="J5" s="4"/>
    </row>
    <row r="6" spans="1:10" x14ac:dyDescent="0.2">
      <c r="A6" s="29">
        <v>1111</v>
      </c>
      <c r="B6" s="30" t="s">
        <v>9</v>
      </c>
      <c r="C6" s="31"/>
      <c r="D6" s="32">
        <f>D5/C5*100</f>
        <v>43.309762541735694</v>
      </c>
      <c r="E6" s="33">
        <f>E5/C5*100</f>
        <v>26.562627342725353</v>
      </c>
      <c r="F6" s="33">
        <f>F5/C5*100</f>
        <v>16.747135199010337</v>
      </c>
      <c r="G6" s="33">
        <f>G5/C5*100</f>
        <v>0</v>
      </c>
      <c r="H6" s="33">
        <f>H5/D5*100</f>
        <v>0</v>
      </c>
      <c r="I6" s="4"/>
      <c r="J6" s="4"/>
    </row>
    <row r="7" spans="1:10" x14ac:dyDescent="0.2">
      <c r="A7" s="5"/>
      <c r="C7" s="6">
        <v>9782.1031899999998</v>
      </c>
      <c r="D7" s="6">
        <f>SUM(E7:P7)</f>
        <v>826.06171999999992</v>
      </c>
      <c r="E7" s="37">
        <f>SUM('Daně M'!E7:G7)</f>
        <v>237.82896999999997</v>
      </c>
      <c r="F7" s="8">
        <f>SUM('Daně M'!H7:J7)</f>
        <v>588.23275000000001</v>
      </c>
      <c r="G7" s="8">
        <f>SUM('[1]Daně M'!K5:M5)</f>
        <v>0</v>
      </c>
      <c r="H7" s="8">
        <f>SUM('[1]Daně M'!L5:N5)</f>
        <v>0</v>
      </c>
      <c r="I7" s="39"/>
      <c r="J7" s="39"/>
    </row>
    <row r="8" spans="1:10" x14ac:dyDescent="0.2">
      <c r="A8" s="29">
        <v>1112</v>
      </c>
      <c r="B8" s="30" t="s">
        <v>10</v>
      </c>
      <c r="C8" s="31"/>
      <c r="D8" s="32">
        <f>D7/C7*100</f>
        <v>8.4446228378009991</v>
      </c>
      <c r="E8" s="33">
        <f>E7/C7*100</f>
        <v>2.4312662152565165</v>
      </c>
      <c r="F8" s="33">
        <f>F7/C7*100</f>
        <v>6.0133566225444826</v>
      </c>
      <c r="G8" s="33">
        <f>G7/C7*100</f>
        <v>0</v>
      </c>
      <c r="H8" s="33">
        <f>H7/D7*100</f>
        <v>0</v>
      </c>
      <c r="I8" s="5"/>
      <c r="J8" s="5"/>
    </row>
    <row r="9" spans="1:10" x14ac:dyDescent="0.2">
      <c r="A9" s="11"/>
      <c r="B9" s="12"/>
      <c r="C9" s="10">
        <v>11974.81619</v>
      </c>
      <c r="D9" s="6">
        <f>SUM(E9:P9)</f>
        <v>5659.4998500000002</v>
      </c>
      <c r="E9" s="37">
        <f>SUM('Daně M'!E9:G9)</f>
        <v>3185.45381</v>
      </c>
      <c r="F9" s="8">
        <f>SUM('Daně M'!H9:J9)</f>
        <v>2474.0460400000002</v>
      </c>
      <c r="G9" s="8">
        <v>0</v>
      </c>
      <c r="H9" s="8">
        <v>0</v>
      </c>
    </row>
    <row r="10" spans="1:10" x14ac:dyDescent="0.2">
      <c r="A10" s="29">
        <v>1113</v>
      </c>
      <c r="B10" s="30" t="s">
        <v>26</v>
      </c>
      <c r="C10" s="31"/>
      <c r="D10" s="32">
        <f>D9/C9*100</f>
        <v>47.261684523610214</v>
      </c>
      <c r="E10" s="33">
        <f>E9/C9*100</f>
        <v>26.601275205043461</v>
      </c>
      <c r="F10" s="33">
        <f>F9/C9*100</f>
        <v>20.660409318566753</v>
      </c>
      <c r="G10" s="33">
        <f>G9/C9*100</f>
        <v>0</v>
      </c>
      <c r="H10" s="33">
        <f>H9/D9*100</f>
        <v>0</v>
      </c>
    </row>
    <row r="11" spans="1:10" x14ac:dyDescent="0.2">
      <c r="A11" s="11"/>
      <c r="B11" s="12"/>
      <c r="C11" s="10">
        <v>111153.62132000001</v>
      </c>
      <c r="D11" s="6">
        <f>SUM(E11:P11)</f>
        <v>46364.29868</v>
      </c>
      <c r="E11" s="37">
        <f>SUM('Daně M'!E11:G11)</f>
        <v>14268.22947</v>
      </c>
      <c r="F11" s="8">
        <f>SUM('Daně M'!H11:J11)</f>
        <v>32096.069210000001</v>
      </c>
      <c r="G11" s="8">
        <v>0</v>
      </c>
      <c r="H11" s="8">
        <v>0</v>
      </c>
    </row>
    <row r="12" spans="1:10" x14ac:dyDescent="0.2">
      <c r="A12" s="29">
        <v>1121</v>
      </c>
      <c r="B12" s="30" t="s">
        <v>11</v>
      </c>
      <c r="C12" s="31"/>
      <c r="D12" s="32">
        <f>D11/C11*100</f>
        <v>41.711910173868191</v>
      </c>
      <c r="E12" s="33">
        <f>E11/C11*100</f>
        <v>12.836495384098386</v>
      </c>
      <c r="F12" s="33">
        <f>F11/C11*100</f>
        <v>28.875414789769806</v>
      </c>
      <c r="G12" s="33">
        <f>G11/C11*100</f>
        <v>0</v>
      </c>
      <c r="H12" s="33">
        <f>H11/D11*100</f>
        <v>0</v>
      </c>
    </row>
    <row r="13" spans="1:10" x14ac:dyDescent="0.2">
      <c r="A13" s="11"/>
      <c r="B13" s="12"/>
      <c r="C13" s="10">
        <v>217849.42907000001</v>
      </c>
      <c r="D13" s="6">
        <f>SUM(E13:P13)</f>
        <v>98602.240409999999</v>
      </c>
      <c r="E13" s="37">
        <f>SUM('Daně M'!E13:G13)</f>
        <v>51806.25447</v>
      </c>
      <c r="F13" s="8">
        <f>SUM('Daně M'!H13:J13)</f>
        <v>46795.985939999999</v>
      </c>
      <c r="G13" s="8">
        <v>0</v>
      </c>
      <c r="H13" s="8">
        <v>0</v>
      </c>
    </row>
    <row r="14" spans="1:10" x14ac:dyDescent="0.2">
      <c r="A14" s="29">
        <v>1211</v>
      </c>
      <c r="B14" s="30" t="s">
        <v>27</v>
      </c>
      <c r="C14" s="31"/>
      <c r="D14" s="32">
        <f>D13/C13*100</f>
        <v>45.261647382292125</v>
      </c>
      <c r="E14" s="33">
        <f>E13/C13*100</f>
        <v>23.780762103054887</v>
      </c>
      <c r="F14" s="33">
        <f>F13/C13*100</f>
        <v>21.480885279237235</v>
      </c>
      <c r="G14" s="33">
        <f>G13/C13*100</f>
        <v>0</v>
      </c>
      <c r="H14" s="33">
        <f>H13/D13*100</f>
        <v>0</v>
      </c>
    </row>
    <row r="15" spans="1:10" x14ac:dyDescent="0.2">
      <c r="A15" s="11"/>
      <c r="B15" s="12"/>
      <c r="C15" s="10">
        <v>28586.26957</v>
      </c>
      <c r="D15" s="6">
        <f>SUM(E15:P15)</f>
        <v>19023.175759999998</v>
      </c>
      <c r="E15" s="37">
        <f>SUM('Daně M'!E15:G15)</f>
        <v>603.27306999999996</v>
      </c>
      <c r="F15" s="8">
        <f>SUM('Daně M'!H15:J15)</f>
        <v>18419.902689999999</v>
      </c>
      <c r="G15" s="8">
        <v>0</v>
      </c>
      <c r="H15" s="8">
        <v>0</v>
      </c>
    </row>
    <row r="16" spans="1:10" x14ac:dyDescent="0.2">
      <c r="A16" s="29">
        <v>1511</v>
      </c>
      <c r="B16" s="30" t="s">
        <v>28</v>
      </c>
      <c r="C16" s="34"/>
      <c r="D16" s="32">
        <f>D15/C15*100</f>
        <v>66.546548556877681</v>
      </c>
      <c r="E16" s="33">
        <f>E15/C15*100</f>
        <v>2.110359550492408</v>
      </c>
      <c r="F16" s="33">
        <f>F15/C15*100</f>
        <v>64.436189006385263</v>
      </c>
      <c r="G16" s="33">
        <f>G15/C15*100</f>
        <v>0</v>
      </c>
      <c r="H16" s="33">
        <f>H15/D15*100</f>
        <v>0</v>
      </c>
    </row>
    <row r="17" spans="1:21" x14ac:dyDescent="0.2">
      <c r="C17" s="7"/>
      <c r="D17" s="15"/>
      <c r="E17" s="7"/>
      <c r="F17" s="7"/>
      <c r="G17" s="7"/>
      <c r="H17" s="7"/>
    </row>
    <row r="18" spans="1:21" s="13" customFormat="1" x14ac:dyDescent="0.2">
      <c r="C18" s="14">
        <f>SUM(C5,C7,C9,C11,C13,C15)</f>
        <v>483667.56954</v>
      </c>
      <c r="D18" s="14">
        <f t="shared" ref="D18:G18" si="0">SUM(D5,D7,D9,D11,D13,D15)</f>
        <v>215656.59681000002</v>
      </c>
      <c r="E18" s="14">
        <f t="shared" si="0"/>
        <v>97811.525969999988</v>
      </c>
      <c r="F18" s="14">
        <f t="shared" si="0"/>
        <v>117845.07084</v>
      </c>
      <c r="G18" s="14">
        <f t="shared" si="0"/>
        <v>0</v>
      </c>
      <c r="H18" s="14">
        <f t="shared" ref="H18" si="1">SUM(H5,H7,H9,H11,H13,H15)</f>
        <v>0</v>
      </c>
    </row>
    <row r="19" spans="1:21" s="2" customFormat="1" x14ac:dyDescent="0.2">
      <c r="A19" s="26"/>
      <c r="B19" s="26" t="s">
        <v>12</v>
      </c>
      <c r="C19" s="27"/>
      <c r="D19" s="28">
        <f>D18/C18*100</f>
        <v>44.587772757868336</v>
      </c>
      <c r="E19" s="28">
        <f>E18/C18*100</f>
        <v>20.22288284968646</v>
      </c>
      <c r="F19" s="28">
        <f>F18/C18*100</f>
        <v>24.364889908181873</v>
      </c>
      <c r="G19" s="28">
        <f>G18/C18*100</f>
        <v>0</v>
      </c>
      <c r="H19" s="28">
        <f>H18/D18*100</f>
        <v>0</v>
      </c>
    </row>
    <row r="20" spans="1:21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</row>
    <row r="21" spans="1:21" s="1" customFormat="1" x14ac:dyDescent="0.2">
      <c r="A21" s="40" t="s">
        <v>34</v>
      </c>
      <c r="B21" s="40"/>
      <c r="C21" s="40"/>
      <c r="D21" s="40"/>
      <c r="E21" s="40"/>
      <c r="F21" s="40"/>
      <c r="G21" s="40"/>
      <c r="H21" s="40"/>
    </row>
    <row r="22" spans="1:21" x14ac:dyDescent="0.2">
      <c r="A22" s="2"/>
    </row>
    <row r="23" spans="1:21" s="4" customFormat="1" x14ac:dyDescent="0.2">
      <c r="A23" s="24"/>
      <c r="B23" s="24"/>
      <c r="C23" s="24" t="s">
        <v>2</v>
      </c>
      <c r="D23" s="24" t="s">
        <v>4</v>
      </c>
      <c r="E23" s="24" t="s">
        <v>5</v>
      </c>
      <c r="F23" s="24" t="s">
        <v>6</v>
      </c>
      <c r="G23" s="24" t="s">
        <v>7</v>
      </c>
      <c r="H23" s="24" t="s">
        <v>8</v>
      </c>
    </row>
    <row r="24" spans="1:21" s="4" customFormat="1" x14ac:dyDescent="0.2">
      <c r="A24" s="24" t="s">
        <v>0</v>
      </c>
      <c r="B24" s="24" t="s">
        <v>1</v>
      </c>
      <c r="C24" s="24"/>
      <c r="D24" s="24" t="s">
        <v>13</v>
      </c>
      <c r="E24" s="24" t="s">
        <v>13</v>
      </c>
      <c r="F24" s="24" t="s">
        <v>13</v>
      </c>
      <c r="G24" s="24" t="s">
        <v>13</v>
      </c>
      <c r="H24" s="24" t="s">
        <v>13</v>
      </c>
    </row>
    <row r="25" spans="1:21" s="5" customFormat="1" x14ac:dyDescent="0.2">
      <c r="C25" s="6">
        <v>110052</v>
      </c>
      <c r="D25" s="36">
        <f>SUM(E25:H25)</f>
        <v>56802.46675</v>
      </c>
      <c r="E25" s="37">
        <f>SUM('Daně M'!E25:G25)</f>
        <v>30833.920740000001</v>
      </c>
      <c r="F25" s="37">
        <f>SUM('Daně M'!H25:J25)</f>
        <v>25968.546009999998</v>
      </c>
      <c r="G25" s="38">
        <v>0</v>
      </c>
      <c r="H25" s="38">
        <v>0</v>
      </c>
    </row>
    <row r="26" spans="1:21" x14ac:dyDescent="0.2">
      <c r="A26" s="29">
        <v>1111</v>
      </c>
      <c r="B26" s="30" t="s">
        <v>9</v>
      </c>
      <c r="C26" s="31"/>
      <c r="D26" s="32">
        <f>D25/C25*100</f>
        <v>51.614206693199584</v>
      </c>
      <c r="E26" s="33">
        <f>E25/C25*100</f>
        <v>28.017592356340643</v>
      </c>
      <c r="F26" s="33">
        <f>F25/C25*100</f>
        <v>23.596614336858938</v>
      </c>
      <c r="G26" s="33">
        <f>G25/C25*100</f>
        <v>0</v>
      </c>
      <c r="H26" s="33">
        <f>H25/D25*100</f>
        <v>0</v>
      </c>
      <c r="I26" s="4"/>
    </row>
    <row r="27" spans="1:21" x14ac:dyDescent="0.2">
      <c r="A27" s="5"/>
      <c r="C27" s="6">
        <v>6303</v>
      </c>
      <c r="D27" s="36">
        <f>SUM(E27:H27)</f>
        <v>1345.52395</v>
      </c>
      <c r="E27" s="37">
        <f>SUM('Daně M'!E27:G27)</f>
        <v>1345.52395</v>
      </c>
      <c r="F27" s="8">
        <f>SUM('Daně M'!H27:J27)</f>
        <v>0</v>
      </c>
      <c r="G27" s="8">
        <f>SUM('[1]Daně M'!K25:M25)</f>
        <v>0</v>
      </c>
      <c r="H27" s="8">
        <f>SUM('[1]Daně M'!L25:N25)</f>
        <v>0</v>
      </c>
    </row>
    <row r="28" spans="1:21" x14ac:dyDescent="0.2">
      <c r="A28" s="29">
        <v>1112</v>
      </c>
      <c r="B28" s="30" t="s">
        <v>10</v>
      </c>
      <c r="C28" s="31"/>
      <c r="D28" s="32">
        <f>D27/C27*100</f>
        <v>21.347357607488497</v>
      </c>
      <c r="E28" s="33">
        <f>E27/C27*100</f>
        <v>21.347357607488497</v>
      </c>
      <c r="F28" s="33">
        <f>F27/C27*100</f>
        <v>0</v>
      </c>
      <c r="G28" s="33">
        <f>G27/C27*100</f>
        <v>0</v>
      </c>
      <c r="H28" s="33">
        <f>H27/D27*100</f>
        <v>0</v>
      </c>
      <c r="I28" s="4"/>
    </row>
    <row r="29" spans="1:21" x14ac:dyDescent="0.2">
      <c r="A29" s="11"/>
      <c r="B29" s="12"/>
      <c r="C29" s="10">
        <v>12184</v>
      </c>
      <c r="D29" s="36">
        <f>SUM(E29:H29)</f>
        <v>5566.56718</v>
      </c>
      <c r="E29" s="37">
        <f>SUM('Daně M'!E29:G29)</f>
        <v>2942.5463800000002</v>
      </c>
      <c r="F29" s="8">
        <f>SUM('Daně M'!H29:J29)</f>
        <v>2624.0208000000002</v>
      </c>
      <c r="G29" s="8">
        <v>0</v>
      </c>
      <c r="H29" s="8">
        <v>0</v>
      </c>
    </row>
    <row r="30" spans="1:21" x14ac:dyDescent="0.2">
      <c r="A30" s="29">
        <v>1113</v>
      </c>
      <c r="B30" s="30" t="s">
        <v>26</v>
      </c>
      <c r="C30" s="31"/>
      <c r="D30" s="32">
        <f>D29/C29*100</f>
        <v>45.687517892317793</v>
      </c>
      <c r="E30" s="33">
        <f>E29/C29*100</f>
        <v>24.150905942219307</v>
      </c>
      <c r="F30" s="33">
        <f>F29/C29*100</f>
        <v>21.536611950098493</v>
      </c>
      <c r="G30" s="33">
        <f>G29/C29*100</f>
        <v>0</v>
      </c>
      <c r="H30" s="33">
        <f>H29/D29*100</f>
        <v>0</v>
      </c>
      <c r="I30" s="4"/>
    </row>
    <row r="31" spans="1:21" x14ac:dyDescent="0.2">
      <c r="A31" s="11"/>
      <c r="B31" s="12"/>
      <c r="C31" s="10">
        <v>116195</v>
      </c>
      <c r="D31" s="36">
        <f>SUM(E31:H31)</f>
        <v>53648.151839999999</v>
      </c>
      <c r="E31" s="37">
        <f>SUM('Daně M'!E31:G31)</f>
        <v>25157.9352</v>
      </c>
      <c r="F31" s="8">
        <f>SUM('Daně M'!H31:J31)</f>
        <v>28490.216639999999</v>
      </c>
      <c r="G31" s="8">
        <v>0</v>
      </c>
      <c r="H31" s="8">
        <v>0</v>
      </c>
      <c r="U31" s="9"/>
    </row>
    <row r="32" spans="1:21" x14ac:dyDescent="0.2">
      <c r="A32" s="29">
        <v>1121</v>
      </c>
      <c r="B32" s="30" t="s">
        <v>11</v>
      </c>
      <c r="C32" s="31"/>
      <c r="D32" s="32">
        <f>D31/C31*100</f>
        <v>46.17079206506304</v>
      </c>
      <c r="E32" s="33">
        <f>E31/C31*100</f>
        <v>21.651478290804253</v>
      </c>
      <c r="F32" s="33">
        <f>F31/C31*100</f>
        <v>24.519313774258787</v>
      </c>
      <c r="G32" s="33">
        <f>G31/C31*100</f>
        <v>0</v>
      </c>
      <c r="H32" s="33">
        <f>H31/D31*100</f>
        <v>0</v>
      </c>
      <c r="I32" s="4"/>
    </row>
    <row r="33" spans="1:9" x14ac:dyDescent="0.2">
      <c r="A33" s="11"/>
      <c r="B33" s="12"/>
      <c r="C33" s="10">
        <v>218929</v>
      </c>
      <c r="D33" s="36">
        <f>SUM(E33:H33)</f>
        <v>108599.796</v>
      </c>
      <c r="E33" s="37">
        <f>SUM('Daně M'!E33:G33)</f>
        <v>54148.672400000003</v>
      </c>
      <c r="F33" s="8">
        <f>SUM('Daně M'!H33:J33)</f>
        <v>54451.123599999999</v>
      </c>
      <c r="G33" s="8">
        <v>0</v>
      </c>
      <c r="H33" s="8">
        <v>0</v>
      </c>
    </row>
    <row r="34" spans="1:9" x14ac:dyDescent="0.2">
      <c r="A34" s="29">
        <v>1211</v>
      </c>
      <c r="B34" s="30" t="s">
        <v>27</v>
      </c>
      <c r="C34" s="31"/>
      <c r="D34" s="32">
        <f>D33/C33*100</f>
        <v>49.605029941213822</v>
      </c>
      <c r="E34" s="33">
        <f>E33/C33*100</f>
        <v>24.733439790982466</v>
      </c>
      <c r="F34" s="33">
        <f>F33/C33*100</f>
        <v>24.871590150231356</v>
      </c>
      <c r="G34" s="33">
        <f>G33/C33*100</f>
        <v>0</v>
      </c>
      <c r="H34" s="33">
        <f>H33/D33*100</f>
        <v>0</v>
      </c>
      <c r="I34" s="4"/>
    </row>
    <row r="35" spans="1:9" x14ac:dyDescent="0.2">
      <c r="A35" s="11"/>
      <c r="B35" s="12"/>
      <c r="C35" s="10">
        <v>27000</v>
      </c>
      <c r="D35" s="36">
        <f>SUM(E35:H35)</f>
        <v>19546.87758</v>
      </c>
      <c r="E35" s="37">
        <f>SUM('Daně M'!E35:G35)</f>
        <v>309.66790000000003</v>
      </c>
      <c r="F35" s="8">
        <f>SUM('Daně M'!H35:J35)</f>
        <v>19237.20968</v>
      </c>
      <c r="G35" s="8">
        <v>0</v>
      </c>
      <c r="H35" s="8">
        <v>0</v>
      </c>
    </row>
    <row r="36" spans="1:9" x14ac:dyDescent="0.2">
      <c r="A36" s="29">
        <v>1511</v>
      </c>
      <c r="B36" s="30" t="s">
        <v>28</v>
      </c>
      <c r="C36" s="34"/>
      <c r="D36" s="32">
        <f>D35/C35*100</f>
        <v>72.395842888888893</v>
      </c>
      <c r="E36" s="33">
        <f>E35/C35*100</f>
        <v>1.1469181481481483</v>
      </c>
      <c r="F36" s="33">
        <f>F35/C35*100</f>
        <v>71.248924740740733</v>
      </c>
      <c r="G36" s="33">
        <f>G35/C35*100</f>
        <v>0</v>
      </c>
      <c r="H36" s="33">
        <f>H35/D35*100</f>
        <v>0</v>
      </c>
      <c r="I36" s="4"/>
    </row>
    <row r="37" spans="1:9" x14ac:dyDescent="0.2">
      <c r="C37" s="7"/>
      <c r="D37" s="15"/>
      <c r="E37" s="7"/>
      <c r="F37" s="7"/>
      <c r="G37" s="7"/>
      <c r="H37" s="7"/>
    </row>
    <row r="38" spans="1:9" s="13" customFormat="1" x14ac:dyDescent="0.2">
      <c r="C38" s="14">
        <f>SUM(C25,C27,C29,C31,C33,C35)</f>
        <v>490663</v>
      </c>
      <c r="D38" s="14">
        <f t="shared" ref="D38:G38" si="2">SUM(D25,D27,D29,D31,D33,D35)</f>
        <v>245509.38330000002</v>
      </c>
      <c r="E38" s="14">
        <f t="shared" si="2"/>
        <v>114738.26657000001</v>
      </c>
      <c r="F38" s="14">
        <f t="shared" si="2"/>
        <v>130771.11672999999</v>
      </c>
      <c r="G38" s="14">
        <f t="shared" si="2"/>
        <v>0</v>
      </c>
      <c r="H38" s="14">
        <f t="shared" ref="H38" si="3">SUM(H25,H27,H29,H31,H33,H35)</f>
        <v>0</v>
      </c>
    </row>
    <row r="39" spans="1:9" s="2" customFormat="1" x14ac:dyDescent="0.2">
      <c r="A39" s="26"/>
      <c r="B39" s="26" t="s">
        <v>12</v>
      </c>
      <c r="C39" s="27"/>
      <c r="D39" s="28">
        <f>D38/C38*100</f>
        <v>50.036253660862961</v>
      </c>
      <c r="E39" s="28">
        <f>E38/C38*100</f>
        <v>23.384332336043272</v>
      </c>
      <c r="F39" s="28">
        <f>F38/C38*100</f>
        <v>26.651921324819682</v>
      </c>
      <c r="G39" s="28">
        <f>G38/C38*100</f>
        <v>0</v>
      </c>
      <c r="H39" s="28">
        <f>H38/D38*100</f>
        <v>0</v>
      </c>
    </row>
  </sheetData>
  <mergeCells count="2">
    <mergeCell ref="A21:H21"/>
    <mergeCell ref="A1:H1"/>
  </mergeCells>
  <phoneticPr fontId="0" type="noConversion"/>
  <printOptions horizontalCentered="1"/>
  <pageMargins left="0.78740157480314965" right="0.59055118110236227" top="0.59055118110236227" bottom="0.59055118110236227" header="0.31496062992125984" footer="0.31496062992125984"/>
  <pageSetup paperSize="9" firstPageNumber="34" orientation="portrait" useFirstPageNumber="1" horizontalDpi="300" verticalDpi="300" r:id="rId1"/>
  <headerFooter alignWithMargins="0">
    <oddFooter>&amp;C&amp;"Times New Roman CE,obyčejné"&amp;8Stránka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Daně M</vt:lpstr>
      <vt:lpstr>Daně Q</vt:lpstr>
    </vt:vector>
  </TitlesOfParts>
  <Company>Městský úřad Prostějov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Neckař</dc:creator>
  <cp:lastModifiedBy>Neckař Milan</cp:lastModifiedBy>
  <cp:lastPrinted>2016-08-10T11:59:24Z</cp:lastPrinted>
  <dcterms:created xsi:type="dcterms:W3CDTF">2001-03-06T09:20:34Z</dcterms:created>
  <dcterms:modified xsi:type="dcterms:W3CDTF">2016-08-10T11:59:42Z</dcterms:modified>
</cp:coreProperties>
</file>