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35" windowWidth="15330" windowHeight="4320" activeTab="2"/>
  </bookViews>
  <sheets>
    <sheet name="Vyúčtování dotací" sheetId="4" r:id="rId1"/>
    <sheet name="Finanční vypořádání" sheetId="1" r:id="rId2"/>
    <sheet name="Kapitoly-bez konsolidace" sheetId="2" r:id="rId3"/>
    <sheet name="Kapitoly-s konsolidací" sheetId="5" r:id="rId4"/>
  </sheets>
  <calcPr calcId="145621"/>
</workbook>
</file>

<file path=xl/calcChain.xml><?xml version="1.0" encoding="utf-8"?>
<calcChain xmlns="http://schemas.openxmlformats.org/spreadsheetml/2006/main">
  <c r="G44" i="2" l="1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6" i="2"/>
  <c r="F44" i="2"/>
  <c r="F43" i="2"/>
  <c r="F42" i="2"/>
  <c r="F41" i="2"/>
  <c r="F40" i="2"/>
  <c r="F39" i="2"/>
  <c r="F38" i="2"/>
  <c r="F37" i="2"/>
  <c r="F35" i="2"/>
  <c r="F34" i="2"/>
  <c r="F33" i="2"/>
  <c r="F31" i="2"/>
  <c r="F30" i="2"/>
  <c r="F29" i="2"/>
  <c r="F28" i="2"/>
  <c r="F26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4" i="2"/>
  <c r="F22" i="2"/>
  <c r="F21" i="2"/>
  <c r="F20" i="2"/>
  <c r="F19" i="2"/>
  <c r="F17" i="2"/>
  <c r="F16" i="2"/>
  <c r="F15" i="2"/>
  <c r="F14" i="2"/>
  <c r="F13" i="2"/>
  <c r="F11" i="2"/>
  <c r="F10" i="2"/>
  <c r="F9" i="2"/>
  <c r="F7" i="2"/>
  <c r="F4" i="2"/>
  <c r="G44" i="5"/>
  <c r="G43" i="5"/>
  <c r="G42" i="5"/>
  <c r="G41" i="5"/>
  <c r="G40" i="5"/>
  <c r="G39" i="5"/>
  <c r="G38" i="5"/>
  <c r="G37" i="5"/>
  <c r="G35" i="5"/>
  <c r="G34" i="5"/>
  <c r="G33" i="5"/>
  <c r="G32" i="5"/>
  <c r="G31" i="5"/>
  <c r="G30" i="5"/>
  <c r="G29" i="5"/>
  <c r="G28" i="5"/>
  <c r="G26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4" i="5"/>
  <c r="F44" i="5"/>
  <c r="F43" i="5"/>
  <c r="F42" i="5"/>
  <c r="F41" i="5"/>
  <c r="F40" i="5"/>
  <c r="F39" i="5"/>
  <c r="F38" i="5"/>
  <c r="F37" i="5"/>
  <c r="F35" i="5"/>
  <c r="F34" i="5"/>
  <c r="F33" i="5"/>
  <c r="F31" i="5"/>
  <c r="F30" i="5"/>
  <c r="F29" i="5"/>
  <c r="F28" i="5"/>
  <c r="F26" i="5"/>
  <c r="F22" i="5"/>
  <c r="F21" i="5"/>
  <c r="F20" i="5"/>
  <c r="F19" i="5"/>
  <c r="F17" i="5"/>
  <c r="F16" i="5"/>
  <c r="F15" i="5"/>
  <c r="F14" i="5"/>
  <c r="F13" i="5"/>
  <c r="F11" i="5"/>
  <c r="F10" i="5"/>
  <c r="F9" i="5"/>
  <c r="F7" i="5"/>
  <c r="F4" i="5"/>
  <c r="D32" i="1" l="1"/>
  <c r="D29" i="1"/>
  <c r="D19" i="1" l="1"/>
  <c r="D25" i="1"/>
  <c r="D34" i="1" l="1"/>
  <c r="D39" i="1" l="1"/>
  <c r="E45" i="2"/>
  <c r="D45" i="2"/>
  <c r="G45" i="2" s="1"/>
  <c r="C45" i="2"/>
  <c r="C51" i="2"/>
  <c r="G27" i="2"/>
  <c r="F27" i="2"/>
  <c r="E23" i="2"/>
  <c r="E48" i="2" s="1"/>
  <c r="F48" i="2" s="1"/>
  <c r="D23" i="2"/>
  <c r="C23" i="2"/>
  <c r="C48" i="2"/>
  <c r="G5" i="2"/>
  <c r="F5" i="2"/>
  <c r="E45" i="5"/>
  <c r="D45" i="5"/>
  <c r="C45" i="5"/>
  <c r="G27" i="5"/>
  <c r="F27" i="5"/>
  <c r="E23" i="5"/>
  <c r="D23" i="5"/>
  <c r="C23" i="5"/>
  <c r="C51" i="5" s="1"/>
  <c r="G5" i="5"/>
  <c r="F5" i="5"/>
  <c r="D6" i="1"/>
  <c r="D16" i="1"/>
  <c r="D10" i="1"/>
  <c r="F45" i="2"/>
  <c r="D28" i="1" l="1"/>
  <c r="D33" i="1" s="1"/>
  <c r="D37" i="1" s="1"/>
  <c r="C48" i="5"/>
  <c r="F45" i="5"/>
  <c r="D48" i="5"/>
  <c r="D48" i="2"/>
  <c r="D51" i="5"/>
  <c r="G45" i="5"/>
  <c r="E48" i="5"/>
  <c r="F48" i="5" s="1"/>
  <c r="G23" i="5"/>
  <c r="E51" i="5"/>
  <c r="G51" i="5" s="1"/>
  <c r="F23" i="2"/>
  <c r="E51" i="2"/>
  <c r="F51" i="2" s="1"/>
  <c r="G48" i="2"/>
  <c r="G23" i="2"/>
  <c r="D51" i="2"/>
  <c r="F23" i="5"/>
  <c r="G48" i="5" l="1"/>
  <c r="F51" i="5"/>
  <c r="G51" i="2"/>
</calcChain>
</file>

<file path=xl/sharedStrings.xml><?xml version="1.0" encoding="utf-8"?>
<sst xmlns="http://schemas.openxmlformats.org/spreadsheetml/2006/main" count="304" uniqueCount="168">
  <si>
    <t>Řádek</t>
  </si>
  <si>
    <t>Text</t>
  </si>
  <si>
    <t>Finanční částka</t>
  </si>
  <si>
    <t>1.</t>
  </si>
  <si>
    <t>Zůstatek na ZBÚ</t>
  </si>
  <si>
    <t xml:space="preserve">2. </t>
  </si>
  <si>
    <t>3.</t>
  </si>
  <si>
    <t>4.</t>
  </si>
  <si>
    <t>5.</t>
  </si>
  <si>
    <t>6.</t>
  </si>
  <si>
    <t>7.</t>
  </si>
  <si>
    <t>a.</t>
  </si>
  <si>
    <t>b.</t>
  </si>
  <si>
    <t>c.</t>
  </si>
  <si>
    <t>d.</t>
  </si>
  <si>
    <t xml:space="preserve">Zůstatek depozitního účtu </t>
  </si>
  <si>
    <t>e.</t>
  </si>
  <si>
    <t>8.</t>
  </si>
  <si>
    <t>ZŠ PV, ul. Vl. Majakovského 1</t>
  </si>
  <si>
    <t>Změna stavu</t>
  </si>
  <si>
    <t>Počáteční stav</t>
  </si>
  <si>
    <t>Sociální fond - počáteční stav</t>
  </si>
  <si>
    <t>Sociální fond - změna stavu</t>
  </si>
  <si>
    <t>Sociální fond</t>
  </si>
  <si>
    <t>Aktivní vypořádání celkem</t>
  </si>
  <si>
    <t>Pasivní vypořádání celkem</t>
  </si>
  <si>
    <t>Stav peněžních prostředků po finančním vypořádání</t>
  </si>
  <si>
    <t xml:space="preserve">Stav peněžních prostředků k použití </t>
  </si>
  <si>
    <t>Zůstatek účtů trvalých peněžních fondů</t>
  </si>
  <si>
    <t>RG a ZŠ města PV, Studentská ul. 2</t>
  </si>
  <si>
    <t>ZUŠ Vl. Ambrose PV, Kravařova ul. 14</t>
  </si>
  <si>
    <t>Kapitola</t>
  </si>
  <si>
    <t>Název</t>
  </si>
  <si>
    <t>RS</t>
  </si>
  <si>
    <t>RU</t>
  </si>
  <si>
    <t>Správa a zabezpečení</t>
  </si>
  <si>
    <t>Krizové řízení</t>
  </si>
  <si>
    <t>Městská policie</t>
  </si>
  <si>
    <t>Občanské záležitosti</t>
  </si>
  <si>
    <t>Sociální věci</t>
  </si>
  <si>
    <t>Obecní živnostenský úřad</t>
  </si>
  <si>
    <t>Životní prostředí</t>
  </si>
  <si>
    <t>Doprava</t>
  </si>
  <si>
    <t>Stavební úřad</t>
  </si>
  <si>
    <t>Příjmy celkem</t>
  </si>
  <si>
    <t>Výdaje celkem</t>
  </si>
  <si>
    <t>Saldo příjmů a výdajů</t>
  </si>
  <si>
    <t>Financování celkem</t>
  </si>
  <si>
    <t>Informační technologie</t>
  </si>
  <si>
    <t>Rozvoj a investice</t>
  </si>
  <si>
    <t>Finanční</t>
  </si>
  <si>
    <t>DUHA KK u hradeb</t>
  </si>
  <si>
    <t xml:space="preserve">Kap. 50 </t>
  </si>
  <si>
    <t>Kancelář tajemníka</t>
  </si>
  <si>
    <t>Školství, kultura a sport</t>
  </si>
  <si>
    <t>Správa a nakládání s majetkem města</t>
  </si>
  <si>
    <t>Správa a údržba majetku města</t>
  </si>
  <si>
    <t>MŠ PV, ul. Šárka 4a, PO</t>
  </si>
  <si>
    <t>Trvalé peněžní fondy bez SF - počáteční stav</t>
  </si>
  <si>
    <t>Trvalé peněžní fondy bez SF - změna stavu</t>
  </si>
  <si>
    <t>Trvalé peněžní fondy bez SF</t>
  </si>
  <si>
    <t>Kancelář primátora</t>
  </si>
  <si>
    <t>Trvalé peněžní fondy bez SF - převod ze ZBÚ (návrh usnesení)</t>
  </si>
  <si>
    <t>Aktivní vypořádání příspěvkových organizací (návrh usnesení)</t>
  </si>
  <si>
    <t>Aktivní vypořádání se SR ČR prostřednictvím KÚ OlK (návrh usnesení)</t>
  </si>
  <si>
    <t>Finanční hospodaření - návrh finančního vypořádání - peněžní prostředky</t>
  </si>
  <si>
    <t>RS - rozpočet schválený</t>
  </si>
  <si>
    <t>RU - rozpočet upravený</t>
  </si>
  <si>
    <t>Sk - skutečnost</t>
  </si>
  <si>
    <t>Skutečnost</t>
  </si>
  <si>
    <t>Sk/RU %</t>
  </si>
  <si>
    <t>Sk/RS %</t>
  </si>
  <si>
    <t>******************************************************************************************************************************************************************</t>
  </si>
  <si>
    <t>NS : 00288659  Statutární město Prostějov                                                                                                  UCRSB355 08102014 16:20</t>
  </si>
  <si>
    <t>UZ        Název                                               RU tis.Kč (Příj)   RU tis.Kč (Výd)            Příjmy Kč            Výdaje Kč  P/RU %  V/RU %   V/P %</t>
  </si>
  <si>
    <t>000034070 Ucelove dotace na kulturni akce (aktivity)                    290,00            290,00           290 000,00           290 000,00  100,00  100,00  100,00</t>
  </si>
  <si>
    <t>==================================================================================================================================================================</t>
  </si>
  <si>
    <t>Převod na FRR a FZ - účet trvalých peněžních fondů bez SF (návrh usnesení)</t>
  </si>
  <si>
    <t>ÚZ 000013011 - Výkon sociálně - právní ochrany dětí</t>
  </si>
  <si>
    <t>Výkupy pozemků - CS Žešov</t>
  </si>
  <si>
    <t>Lic: S00A (mupv O)                                           * * *  G I N I S   S t a n d a r d - U C R  * * *                                       Strana:     1</t>
  </si>
  <si>
    <t>IČO: 00288659  Statutární město PV                                                                                                               Čas  :   07:09:53</t>
  </si>
  <si>
    <t>UCS: 00288659  Statutární město Prostějov                                                                                                        Datum: 18.02.2016</t>
  </si>
  <si>
    <t xml:space="preserve">                                   B I L A N C E   V Š E C H   D O T A C Í   D L E   Ú Č E L Ů   za období 12/2015                                    0000ALV01FXF</t>
  </si>
  <si>
    <t>000000008 NIV dotace-akceschopnost jednotek DH                           47,00             47,00            47 000,00            47 000,00  100,00  100,00  100,00</t>
  </si>
  <si>
    <t>000000016 Sportcentrum-soutěže a přehlídky                               16,86             16,86            16 860,00            16 860,00  100,00  100,00  100,00</t>
  </si>
  <si>
    <t>000000204 Regionální funkce knihoven                                  1 651,67          1 651,67         1 651 665,00         1 651 665,00  100,00  100,00  100,00</t>
  </si>
  <si>
    <t>000000212 OL kraj - kulturní aktivity                                   188,87            188,87           188 874,00           188 874,00  100,00  100,00  100,00</t>
  </si>
  <si>
    <t>000000213 Dotace z krajského úřadu                                      330,00            330,00           330 000,00           330 000,00  100,00  100,00  100,00</t>
  </si>
  <si>
    <t>000000407 Prevence kriminality                                          150,00            150,00           150 000,00           150 000,00  100,00  100,00  100,00</t>
  </si>
  <si>
    <t>000000605 Křižovatka Dolní, vč. CS Dolní                              1 965,00          1 965,00         1 965 000,00         1 965 000,00  100,00  100,00  100,00</t>
  </si>
  <si>
    <t>000000608 Osvětlení Čechůvky                                            302,32            302,32           302 316,00           302 316,00  100,00  100,00  100,00</t>
  </si>
  <si>
    <t>000013010 Státní příspěvek na výkon pěstounské péče                   2 704,00          7 087,96         2 704 000,00         1 421 601,00  100,00   20,06   52,57</t>
  </si>
  <si>
    <t>000013011 Dotace na výkon čin. obce s rozš. působ. - SPOD             7 795,34          7 738,13         7 795 336,00         8 038 932,00  100,00  103,89  103,12</t>
  </si>
  <si>
    <t>000013015 Výkon sociální péče                                         3 090,00          3 090,00         3 090 000,00         3 090 000,00  100,00  100,00  100,00</t>
  </si>
  <si>
    <t>000014004 neinvest.transfery krajům - o požární ochraně                 129,23            129,23           129 231,00           128 000,00  100,00   99,05   99,05</t>
  </si>
  <si>
    <t>000014018 prevence kriminality                                          125,00            125,00           125 000,00           125 000,00  100,00  100,00  100,00</t>
  </si>
  <si>
    <t>000027003 VT - Centrální registr vozidel                                 36,30             36,30            36 300,00            36 300,00  100,00  100,00  100,00</t>
  </si>
  <si>
    <t>000029004 Uhrada zvysenych nakladu podle § 24 odst. 2 les.z.             24,80             24,80            24 800,00            24 800,00  100,00  100,00  100,00</t>
  </si>
  <si>
    <t>000029008 Naklady na cin. odborneho les.hospodare podle § 37            381,95            381,95           381 946,00           381 946,00  100,00  100,00  100,00</t>
  </si>
  <si>
    <t>000033060 Podpora zabezpečení škol a školských zařízení                  32,73             32,73            32 730,00            32 730,00  100,00  100,00  100,00</t>
  </si>
  <si>
    <t>000034053 Účelové dotace na rozvoj inf. sítě veřejných knih.             34,00             34,00            34 000,00            34 000,00  100,00  100,00  100,00</t>
  </si>
  <si>
    <t>000034054 Ucelove dotace na Program regen.mest. pamat. rezer            405,00            405,00           405 000,00           405 000,00  100,00  100,00  100,00</t>
  </si>
  <si>
    <t>000098074 Ucel. dotace na vydaje pri volbach do zast. u obci             10,00             10,00            10 000,00            18 443,00  100,00  184,43  184,43</t>
  </si>
  <si>
    <t>032133030 Poč.vzděl.v glogál.grantech OP VK-neinv.-EU                    70,09             70,09            70 093,06            70 093,06  100,00  100,00  100,00</t>
  </si>
  <si>
    <t>032133058 OP Vzdělávání pro konkurenceschopnost SR                      450,84            450,84           450 838,05           450 838,05  100,00  100,00  100,00</t>
  </si>
  <si>
    <t>032533030 Poč.vzděl.v glogál.grantech OP VK-neinv.-EU                   397,19            397,19           397 194,86           397 194,86  100,00  100,00  100,00</t>
  </si>
  <si>
    <t>032533058 OP Vzdělávání pro konkurenceschopnost                       2 554,75          2 554,75         2 554 748,95         2 554 748,95  100,00  100,00  100,00</t>
  </si>
  <si>
    <t>033113234 Aktiv.politika zaměstnanosti-15 % národní podíl               365,29            302,57           365 285,85           302 568,75  100,00  100,00   82,83</t>
  </si>
  <si>
    <t>033513234 Aktiv.politika zaměstnanosti-85% evrop.podíl                2 069,95          1 714,56         2 069 953,15         1 714 556,25  100,00  100,00   82,83</t>
  </si>
  <si>
    <t>038587505 Invest.dotace prostředky RR-EU                             15 432,05         11 111,07        15 432 054,21        11 111 067,31  100,00  100,00   72,00</t>
  </si>
  <si>
    <t>053115828 Realizace dětských hřišť při MŠ v envir. stylu                292,00            292,00           292 004,67           292 004,66  100,00  100,00  100,00</t>
  </si>
  <si>
    <t>053190001 regenerace zeleně vybraných lokalit                           123,60            105,76           123 595,61           105 764,64  100,00  100,00   85,57</t>
  </si>
  <si>
    <t>053190877 Dotace SFŽP                                                    29,09             24,88            29 092,69            24 884,94  100,00  100,00   85,54</t>
  </si>
  <si>
    <t>053515319 regenerace zeleně                                           1 730,34          1 480,71         1 730 338,76         1 480 705,11  100,00  100,00   85,57</t>
  </si>
  <si>
    <t>053515827 renerace zeleně II.etapa - Spitznerovy sady                   407,30            348,39           407 297,77           348 389,27  100,00  100,00   85,54</t>
  </si>
  <si>
    <t>053515829 Realizace dětských hřišť při MŠ v envir. stylu              4 964,08          4 964,08         4 964 079,48         4 964 079,47  100,00  100,00  100,00</t>
  </si>
  <si>
    <t>054190877 EUO ZŠ Železného SFŽP                                         578,78            577,59           578 780,37           577 594,93  100,00  100,00   99,80</t>
  </si>
  <si>
    <t>054515825 Studie proveditelnosti protipov. opatření                     575,96            575,96           575 960,00           575 960,00  100,00  100,00  100,00</t>
  </si>
  <si>
    <t>054515835 EÚO ZŠ Železného                                            9 263,32          9 243,16         9 263 315,79         9 243 163,15  100,00  100,00   99,78</t>
  </si>
  <si>
    <t>104113013 Veřejně prospěšné práce financované ze SR a EU                 35,62             35,62            35 624,29            35 624,29  100,00  100,00  100,00</t>
  </si>
  <si>
    <t>104513013 Veřejně prospěšné práce financované  ze SR a ESF              166,56            166,56           166 556,71           166 556,71  100,00  100,00  100,00</t>
  </si>
  <si>
    <t xml:space="preserve">      C E L K E M                                                    59 216,87         58 452,61        59 216 872,27        53 094 261,40  100,00   90,83   89,66</t>
  </si>
  <si>
    <t>Vyúčtování: 21.9.2015 a 22.1.2016: finanční prostředky plně vyčerpány</t>
  </si>
  <si>
    <t>Vyúčtování: 12.1.2016 a 5.2.2016: finanční prostředky plně vyčerpány</t>
  </si>
  <si>
    <t>Vyúčtování: 17.9.2015: finanční prostředky plně vyčerpány</t>
  </si>
  <si>
    <t>Vyúčtování: 22.1.2016: finanční prostředky plně vyčerpány</t>
  </si>
  <si>
    <t>Vyúčtování: 3.12.2015: finanční prostředky plně vyčerpány</t>
  </si>
  <si>
    <t>Vyúčtování: 12.1.2016: finanční prostředky plně vyčerpány</t>
  </si>
  <si>
    <t>Vyúčtování: 13.7.2015: neuznatelné náklady ve výši 62.657,16 Kč vrátila organizace (ZŠ Pv, ul. Dr. Horáka) přímo poskytovateli dotace dne 13.7.2015</t>
  </si>
  <si>
    <t>Vyúčtování: bude provedeno v roce 2016: neuznatelné náklady ve výši 152.807 Kč vrátí organizace (ZŠ a MŠ JŽ Pv) přímo poskytovateli dotace v roce 2016</t>
  </si>
  <si>
    <t>Vyúčtování: 23.11.2015: finanční prostředky plně vyčerpány</t>
  </si>
  <si>
    <t>Vyúčtování: 9.12.2015: finanční prostředky plně vyčerpány</t>
  </si>
  <si>
    <t>Vyúčtování: 16.6.2015, 29.6.2015, 23.10.2015, 16.12.2015: finanční prostředky plně vyčerpány</t>
  </si>
  <si>
    <t>Vyúčtování: 27.1.2016: finanční prostředky plně vyčerpány</t>
  </si>
  <si>
    <t>2 kulturní akce po 100 tis. Kč; vyúčtování: 18.7.2015: nečerpané finanční prostředky ve výši 11.126 Kč vráceny poskytovateli dotace dne 7.8.2015; upravena výše dotace</t>
  </si>
  <si>
    <t>2 akce; dne 22.12.2015 vratka nedočerpané části dotace zpět do rozpočtu kraje (235.114 Kč). Rozpočtově upraveno. Zbývající prosředky čerpány dle podmínky dotace. Vyúčtováno v roce 2016.</t>
  </si>
  <si>
    <t>Vyhodnocení plnění rozpočtu statutárního města Prostějova za období 1.1. - 31.12.2015 v tis. Kč dle kapitol bez konsolidace</t>
  </si>
  <si>
    <t>Vyhodnocení plnění rozpočtu statutárního města Prostějova za období 1.1. - 31.12.2015 v tis. Kč dle kapitol s konsolidací</t>
  </si>
  <si>
    <t>Finanční prostředky ve výši 5.666.361 Kč přechází dle podmínek příspěvku do roku 2016</t>
  </si>
  <si>
    <t>Byla nárokována částka 326.362 Kč v rámci finančního vypořádání roku 2015. Finanční vypořádání roku 2014 (57.206 Kč) bylo směrováno do rezerv města - FRR (ROZOP 24/2015)</t>
  </si>
  <si>
    <t>Vyúčtování: 20.1.2016: finanční prostředky plně vyčerpány</t>
  </si>
  <si>
    <t>Vyúčtování: 2015: finanční prostředky plně vyčerpány</t>
  </si>
  <si>
    <t>Vyúčtování: 18.1.2016: nečerpané finanční prostředky ve výši 1.231 Kč vráceny poskytovateli dotace.</t>
  </si>
  <si>
    <t>Vyúčtování: 1/2016; finanční prostředky plně vyčerpány</t>
  </si>
  <si>
    <t>Vyúčtování: 2015; byla nárokována částka 8.443 Kč v rámci finančního vypúořádání roku 2015</t>
  </si>
  <si>
    <t>Vyúčtování: průběžně; dotační prostředky byly částečně předfinancovány v roce 2014 z prostředků města; v roce 2015 byly tyto došlé prostředky (62.717,10 Kč) směrovány do rezerv města - FRR (ROZOP 14/2015)</t>
  </si>
  <si>
    <t xml:space="preserve">Vyúčtování: průběžně; dotační prostředky byly částečně předfinancovány v roce 2014 z prostředků města; v roce 2015 byly tyto došlé prostředky (355.396,90 Kč) směrovány do rezerv města - FRR (ROZOP 14/2015) </t>
  </si>
  <si>
    <t>Vyúčtování: 2016; finanční prostředky plně vyčerpány</t>
  </si>
  <si>
    <t>3 akce; vyúčtování: 2015; dotační prostředky byly částečně předfinancovány v roce 2013, 2014 z prostředků města; v roce 2015 byly tyto došlé prostředky (4.320.986,90 Kč) směrovány do rezerv města - FRR (ROZOP 39/2015 a 50/2015)</t>
  </si>
  <si>
    <t>Vyúčtování: průběžně; finanční prostředky plně vyčerpány</t>
  </si>
  <si>
    <t>2 akce; vyúčtování: 2015, 2016; dotační prostředky byly částečně předfinancovány v roce 2014 z prostředků města; v roce 2015 byly tyto došlé prostředky (17.830,97 Kč) směrovány do rezerv města - FRR (ROZOP 60/2015 a 65/2015)</t>
  </si>
  <si>
    <t>2 akce; vyúčtování: 2015, 2016; dotační prostředky byly částečně předfinancovány v roce 2013, 2014 z prostředků města; v roce 2015 byly tyto došlé prostředky (4.207,75 Kč) směrovány do rezerv města - FRR (ROZOP 21/2015 a 61/2015)</t>
  </si>
  <si>
    <t>2 akce; vyúčtování: 2015, 2016; dotační prostředky byly částečně předfinancovány v roce 2014 z prostředků města; v roce 2015 byly tyto došlé prostředky (249.633,65 Kč) směrovány do rezerv města - FRR (ROZOP 60/2015 a 65/2015)</t>
  </si>
  <si>
    <t>Vyúčtování: 2015, 2016; dotační prostředky byly částečně předfinancovány v roce 2013, 2014 z prostředků města; v roce 2015 byly tyto došlé prostředky (58.908,50 Kč) směrovány do rezerv města - FRR (ROZOP 61/2015)</t>
  </si>
  <si>
    <t>Vyúčtování: 2015, 2016; finanční prostředky plně vyčerpány</t>
  </si>
  <si>
    <t>5 akcí; vyúčtování: 2015, 2016; dotační prostředky byly částečně předfinancovány v roce 2014 z prostředků města; v roce 2015 byly tyto došlé prostředky (1.185,44 Kč) směrovány do rezerv města - FRR (ROZOP 60/2015)</t>
  </si>
  <si>
    <t>4 akce; vyúčtování: 20015, 2016; dotační prostředky byly částečně předfinancovány v roce 2014 z prostředků města; v roce 2015 byly tyto došlé prostředky (20.152,64 Kč) směrovány do rezerv města - FRR (ROZOP 21/2015)</t>
  </si>
  <si>
    <t>Návrh finančního vypořádání roku 2015 v Kč</t>
  </si>
  <si>
    <t>Městská knihovna PV, PO, Skálovo nám. 6</t>
  </si>
  <si>
    <t>ÚZ 000098074 - Volby do zastupitelstev obcí</t>
  </si>
  <si>
    <t>Výkupy pozemků</t>
  </si>
  <si>
    <t>Schválené nerealizované nebo částečně realizované akce roku 2015 - požadavek zařadit do rozpočtu roku 2016 (návrh usnesení)</t>
  </si>
  <si>
    <t>Finanční prostředky na účtech trvalých peněžních fondů k 31.12.2015</t>
  </si>
  <si>
    <t>ÚZ 000013011 - Zvyšování kvalifikace zaměstnance, který nedodržel kvalifikační dohodu</t>
  </si>
  <si>
    <t>ÚZ 000014004 - Požární ochrana</t>
  </si>
  <si>
    <t>9.</t>
  </si>
  <si>
    <t>Pasívní vypořádání (odvedeno dle pokynů OlK)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</si>
</sst>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Arial CE"/>
      <charset val="238"/>
    </font>
    <font>
      <b/>
      <sz val="6.5"/>
      <name val="Times New Roman CE"/>
      <family val="1"/>
      <charset val="238"/>
    </font>
    <font>
      <sz val="6.5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u/>
      <sz val="7.5"/>
      <name val="Times New Roman CE"/>
      <family val="1"/>
      <charset val="238"/>
    </font>
    <font>
      <sz val="7.5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.5"/>
      <name val="Times New Roman CE"/>
      <family val="1"/>
      <charset val="238"/>
    </font>
    <font>
      <b/>
      <sz val="7.5"/>
      <name val="Courier New"/>
      <family val="3"/>
      <charset val="238"/>
    </font>
    <font>
      <b/>
      <sz val="7.5"/>
      <name val="Arial CE"/>
      <charset val="238"/>
    </font>
    <font>
      <sz val="7.5"/>
      <name val="Courier New"/>
      <family val="3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2" fillId="0" borderId="1" xfId="0" applyNumberFormat="1" applyFont="1" applyBorder="1"/>
    <xf numFmtId="4" fontId="12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4" fontId="12" fillId="0" borderId="2" xfId="0" applyNumberFormat="1" applyFont="1" applyBorder="1"/>
    <xf numFmtId="0" fontId="11" fillId="0" borderId="0" xfId="0" applyFont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4" fontId="12" fillId="0" borderId="3" xfId="0" applyNumberFormat="1" applyFont="1" applyBorder="1"/>
    <xf numFmtId="4" fontId="11" fillId="0" borderId="0" xfId="0" applyNumberFormat="1" applyFont="1"/>
    <xf numFmtId="0" fontId="11" fillId="0" borderId="0" xfId="0" applyFont="1" applyFill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1" xfId="0" applyNumberFormat="1" applyFont="1" applyFill="1" applyBorder="1"/>
    <xf numFmtId="4" fontId="12" fillId="0" borderId="0" xfId="0" applyNumberFormat="1" applyFont="1" applyFill="1" applyBorder="1"/>
    <xf numFmtId="4" fontId="12" fillId="0" borderId="3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/>
    <xf numFmtId="4" fontId="12" fillId="3" borderId="4" xfId="0" applyNumberFormat="1" applyFont="1" applyFill="1" applyBorder="1"/>
    <xf numFmtId="4" fontId="11" fillId="3" borderId="4" xfId="0" applyNumberFormat="1" applyFont="1" applyFill="1" applyBorder="1"/>
    <xf numFmtId="4" fontId="11" fillId="3" borderId="4" xfId="0" applyNumberFormat="1" applyFont="1" applyFill="1" applyBorder="1" applyProtection="1">
      <protection locked="0"/>
    </xf>
    <xf numFmtId="0" fontId="22" fillId="0" borderId="3" xfId="0" applyFont="1" applyBorder="1"/>
    <xf numFmtId="4" fontId="22" fillId="0" borderId="3" xfId="0" applyNumberFormat="1" applyFont="1" applyBorder="1"/>
    <xf numFmtId="0" fontId="14" fillId="0" borderId="3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4" fontId="11" fillId="0" borderId="3" xfId="0" applyNumberFormat="1" applyFont="1" applyBorder="1"/>
    <xf numFmtId="4" fontId="11" fillId="0" borderId="3" xfId="0" applyNumberFormat="1" applyFont="1" applyFill="1" applyBorder="1"/>
    <xf numFmtId="4" fontId="15" fillId="0" borderId="3" xfId="0" applyNumberFormat="1" applyFont="1" applyFill="1" applyBorder="1"/>
    <xf numFmtId="4" fontId="15" fillId="0" borderId="3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4" fontId="11" fillId="0" borderId="2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4" fontId="11" fillId="0" borderId="5" xfId="0" applyNumberFormat="1" applyFont="1" applyBorder="1"/>
    <xf numFmtId="0" fontId="11" fillId="2" borderId="4" xfId="0" applyFont="1" applyFill="1" applyBorder="1" applyAlignment="1">
      <alignment horizontal="center"/>
    </xf>
    <xf numFmtId="4" fontId="11" fillId="4" borderId="4" xfId="0" applyNumberFormat="1" applyFont="1" applyFill="1" applyBorder="1"/>
    <xf numFmtId="4" fontId="11" fillId="2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4" fontId="10" fillId="0" borderId="2" xfId="0" applyNumberFormat="1" applyFont="1" applyBorder="1"/>
    <xf numFmtId="0" fontId="11" fillId="4" borderId="4" xfId="0" applyFont="1" applyFill="1" applyBorder="1"/>
    <xf numFmtId="0" fontId="11" fillId="2" borderId="4" xfId="0" applyFont="1" applyFill="1" applyBorder="1"/>
    <xf numFmtId="4" fontId="11" fillId="2" borderId="4" xfId="0" applyNumberFormat="1" applyFont="1" applyFill="1" applyBorder="1"/>
    <xf numFmtId="0" fontId="13" fillId="2" borderId="4" xfId="0" applyFont="1" applyFill="1" applyBorder="1"/>
    <xf numFmtId="4" fontId="13" fillId="2" borderId="4" xfId="0" applyNumberFormat="1" applyFont="1" applyFill="1" applyBorder="1"/>
    <xf numFmtId="0" fontId="17" fillId="0" borderId="0" xfId="0" applyFont="1" applyAlignment="1">
      <alignment vertical="center"/>
    </xf>
    <xf numFmtId="0" fontId="18" fillId="0" borderId="0" xfId="0" applyFont="1"/>
    <xf numFmtId="0" fontId="18" fillId="4" borderId="0" xfId="0" applyFont="1" applyFill="1"/>
    <xf numFmtId="0" fontId="18" fillId="2" borderId="0" xfId="0" applyFont="1" applyFill="1"/>
    <xf numFmtId="0" fontId="18" fillId="3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0" fillId="0" borderId="1" xfId="1" applyFont="1" applyBorder="1"/>
    <xf numFmtId="4" fontId="10" fillId="0" borderId="1" xfId="1" applyNumberFormat="1" applyFont="1" applyBorder="1"/>
    <xf numFmtId="0" fontId="14" fillId="0" borderId="10" xfId="0" applyFont="1" applyBorder="1" applyAlignment="1">
      <alignment horizontal="left" vertical="top"/>
    </xf>
    <xf numFmtId="0" fontId="10" fillId="0" borderId="11" xfId="0" applyFont="1" applyBorder="1"/>
    <xf numFmtId="4" fontId="22" fillId="0" borderId="10" xfId="0" applyNumberFormat="1" applyFont="1" applyBorder="1"/>
    <xf numFmtId="0" fontId="19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/>
    <xf numFmtId="0" fontId="19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4" fontId="11" fillId="5" borderId="3" xfId="0" applyNumberFormat="1" applyFont="1" applyFill="1" applyBorder="1"/>
    <xf numFmtId="4" fontId="15" fillId="5" borderId="3" xfId="0" applyNumberFormat="1" applyFont="1" applyFill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4" fontId="12" fillId="0" borderId="0" xfId="0" applyNumberFormat="1" applyFont="1" applyBorder="1"/>
    <xf numFmtId="0" fontId="23" fillId="0" borderId="3" xfId="0" applyFont="1" applyFill="1" applyBorder="1" applyAlignment="1">
      <alignment horizontal="center"/>
    </xf>
    <xf numFmtId="4" fontId="23" fillId="0" borderId="0" xfId="0" applyNumberFormat="1" applyFont="1" applyFill="1"/>
    <xf numFmtId="0" fontId="23" fillId="0" borderId="0" xfId="0" applyFont="1" applyFill="1"/>
    <xf numFmtId="0" fontId="23" fillId="0" borderId="10" xfId="0" applyFont="1" applyFill="1" applyBorder="1" applyAlignment="1">
      <alignment horizontal="center"/>
    </xf>
    <xf numFmtId="0" fontId="10" fillId="0" borderId="0" xfId="1" applyFont="1"/>
    <xf numFmtId="4" fontId="10" fillId="0" borderId="3" xfId="1" applyNumberFormat="1" applyFont="1" applyBorder="1"/>
    <xf numFmtId="4" fontId="10" fillId="0" borderId="2" xfId="1" applyNumberFormat="1" applyFont="1" applyBorder="1"/>
    <xf numFmtId="4" fontId="12" fillId="6" borderId="14" xfId="0" applyNumberFormat="1" applyFont="1" applyFill="1" applyBorder="1" applyAlignment="1">
      <alignment horizontal="center"/>
    </xf>
    <xf numFmtId="4" fontId="12" fillId="6" borderId="1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4" fontId="12" fillId="6" borderId="5" xfId="0" applyNumberFormat="1" applyFont="1" applyFill="1" applyBorder="1" applyAlignment="1">
      <alignment horizontal="center"/>
    </xf>
    <xf numFmtId="4" fontId="12" fillId="6" borderId="15" xfId="0" applyNumberFormat="1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4" fontId="23" fillId="6" borderId="14" xfId="0" applyNumberFormat="1" applyFont="1" applyFill="1" applyBorder="1" applyAlignment="1">
      <alignment horizontal="center"/>
    </xf>
    <xf numFmtId="4" fontId="23" fillId="6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Normal="100" workbookViewId="0"/>
  </sheetViews>
  <sheetFormatPr defaultRowHeight="9.75" x14ac:dyDescent="0.15"/>
  <cols>
    <col min="1" max="16384" width="9.140625" style="74"/>
  </cols>
  <sheetData>
    <row r="1" spans="1:16" ht="10.5" x14ac:dyDescent="0.15">
      <c r="A1" s="73" t="s">
        <v>80</v>
      </c>
    </row>
    <row r="2" spans="1:16" ht="10.5" x14ac:dyDescent="0.15">
      <c r="A2" s="73" t="s">
        <v>72</v>
      </c>
    </row>
    <row r="3" spans="1:16" ht="10.5" x14ac:dyDescent="0.15">
      <c r="A3" s="73" t="s">
        <v>81</v>
      </c>
    </row>
    <row r="4" spans="1:16" ht="10.5" x14ac:dyDescent="0.15">
      <c r="A4" s="73" t="s">
        <v>82</v>
      </c>
    </row>
    <row r="5" spans="1:16" ht="10.5" x14ac:dyDescent="0.15">
      <c r="A5" s="73" t="s">
        <v>83</v>
      </c>
    </row>
    <row r="6" spans="1:16" ht="10.5" x14ac:dyDescent="0.15">
      <c r="A6" s="73" t="s">
        <v>73</v>
      </c>
    </row>
    <row r="7" spans="1:16" ht="10.5" x14ac:dyDescent="0.15">
      <c r="A7" s="80" t="s">
        <v>72</v>
      </c>
    </row>
    <row r="8" spans="1:16" ht="10.5" x14ac:dyDescent="0.15">
      <c r="A8" s="92" t="s">
        <v>74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0.5" x14ac:dyDescent="0.15">
      <c r="A9" s="80"/>
    </row>
    <row r="10" spans="1:16" ht="10.5" x14ac:dyDescent="0.15">
      <c r="A10" s="95" t="s">
        <v>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0.5" x14ac:dyDescent="0.15">
      <c r="A11" s="80"/>
      <c r="B11" s="81" t="s">
        <v>131</v>
      </c>
    </row>
    <row r="12" spans="1:16" ht="10.5" x14ac:dyDescent="0.15">
      <c r="A12" s="80"/>
    </row>
    <row r="13" spans="1:16" ht="10.5" x14ac:dyDescent="0.15">
      <c r="A13" s="95" t="s">
        <v>85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10.5" x14ac:dyDescent="0.15">
      <c r="A14" s="80"/>
      <c r="B14" s="81" t="s">
        <v>125</v>
      </c>
    </row>
    <row r="15" spans="1:16" ht="10.5" x14ac:dyDescent="0.15">
      <c r="A15" s="80"/>
    </row>
    <row r="16" spans="1:16" ht="10.5" x14ac:dyDescent="0.15">
      <c r="A16" s="95" t="s">
        <v>86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0.5" x14ac:dyDescent="0.15">
      <c r="A17" s="80"/>
      <c r="B17" s="81" t="s">
        <v>126</v>
      </c>
    </row>
    <row r="18" spans="1:16" ht="10.5" x14ac:dyDescent="0.15">
      <c r="A18" s="80"/>
    </row>
    <row r="19" spans="1:16" ht="10.5" x14ac:dyDescent="0.15">
      <c r="A19" s="95" t="s">
        <v>87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s="81" customFormat="1" x14ac:dyDescent="0.15">
      <c r="A20" s="82"/>
      <c r="B20" s="81" t="s">
        <v>135</v>
      </c>
    </row>
    <row r="21" spans="1:16" ht="10.5" x14ac:dyDescent="0.15">
      <c r="A21" s="80"/>
    </row>
    <row r="22" spans="1:16" ht="10.5" x14ac:dyDescent="0.15">
      <c r="A22" s="95" t="s">
        <v>88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0.5" x14ac:dyDescent="0.15">
      <c r="A23" s="80"/>
      <c r="B23" s="81" t="s">
        <v>123</v>
      </c>
    </row>
    <row r="24" spans="1:16" ht="10.5" x14ac:dyDescent="0.15">
      <c r="A24" s="80"/>
    </row>
    <row r="25" spans="1:16" ht="10.5" x14ac:dyDescent="0.15">
      <c r="A25" s="95" t="s">
        <v>89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0.5" x14ac:dyDescent="0.15">
      <c r="A26" s="80"/>
      <c r="B26" s="81" t="s">
        <v>134</v>
      </c>
    </row>
    <row r="27" spans="1:16" ht="10.5" x14ac:dyDescent="0.15">
      <c r="A27" s="80"/>
    </row>
    <row r="28" spans="1:16" ht="10.5" x14ac:dyDescent="0.15">
      <c r="A28" s="95" t="s">
        <v>90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0.5" x14ac:dyDescent="0.15">
      <c r="A29" s="80"/>
      <c r="B29" s="81" t="s">
        <v>142</v>
      </c>
    </row>
    <row r="30" spans="1:16" ht="10.5" x14ac:dyDescent="0.15">
      <c r="A30" s="80"/>
    </row>
    <row r="31" spans="1:16" ht="10.5" x14ac:dyDescent="0.15">
      <c r="A31" s="95" t="s">
        <v>91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ht="10.5" x14ac:dyDescent="0.15">
      <c r="A32" s="80"/>
      <c r="B32" s="81" t="s">
        <v>136</v>
      </c>
    </row>
    <row r="33" spans="1:16" ht="10.5" x14ac:dyDescent="0.15">
      <c r="A33" s="80"/>
    </row>
    <row r="34" spans="1:16" ht="10.5" x14ac:dyDescent="0.15">
      <c r="A34" s="95" t="s">
        <v>92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ht="10.5" x14ac:dyDescent="0.15">
      <c r="A35" s="80"/>
      <c r="B35" s="82" t="s">
        <v>139</v>
      </c>
    </row>
    <row r="36" spans="1:16" ht="10.5" x14ac:dyDescent="0.15">
      <c r="A36" s="80"/>
    </row>
    <row r="37" spans="1:16" ht="10.5" x14ac:dyDescent="0.15">
      <c r="A37" s="95" t="s">
        <v>93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94" customFormat="1" ht="10.5" x14ac:dyDescent="0.15">
      <c r="A38" s="93"/>
      <c r="B38" s="82" t="s">
        <v>140</v>
      </c>
    </row>
    <row r="39" spans="1:16" ht="10.5" x14ac:dyDescent="0.15">
      <c r="A39" s="80"/>
    </row>
    <row r="40" spans="1:16" ht="10.5" x14ac:dyDescent="0.15">
      <c r="A40" s="95" t="s">
        <v>94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ht="10.5" x14ac:dyDescent="0.15">
      <c r="A41" s="80"/>
      <c r="B41" s="81" t="s">
        <v>141</v>
      </c>
    </row>
    <row r="42" spans="1:16" ht="10.5" x14ac:dyDescent="0.15">
      <c r="A42" s="80"/>
    </row>
    <row r="43" spans="1:16" ht="10.5" x14ac:dyDescent="0.15">
      <c r="A43" s="95" t="s">
        <v>95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0.5" x14ac:dyDescent="0.15">
      <c r="A44" s="80"/>
      <c r="B44" s="81" t="s">
        <v>143</v>
      </c>
    </row>
    <row r="45" spans="1:16" ht="10.5" x14ac:dyDescent="0.15">
      <c r="A45" s="80"/>
    </row>
    <row r="46" spans="1:16" ht="10.5" x14ac:dyDescent="0.15">
      <c r="A46" s="95" t="s">
        <v>96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ht="10.5" x14ac:dyDescent="0.15">
      <c r="A47" s="80"/>
      <c r="B47" s="81" t="s">
        <v>134</v>
      </c>
    </row>
    <row r="48" spans="1:16" ht="10.5" x14ac:dyDescent="0.15">
      <c r="A48" s="80"/>
    </row>
    <row r="49" spans="1:16" ht="10.5" x14ac:dyDescent="0.15">
      <c r="A49" s="95" t="s">
        <v>97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0.5" x14ac:dyDescent="0.15">
      <c r="A50" s="80"/>
      <c r="B50" s="81" t="s">
        <v>142</v>
      </c>
    </row>
    <row r="51" spans="1:16" ht="10.5" x14ac:dyDescent="0.15">
      <c r="A51" s="80"/>
    </row>
    <row r="52" spans="1:16" ht="10.5" x14ac:dyDescent="0.15">
      <c r="A52" s="95" t="s">
        <v>98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ht="10.5" x14ac:dyDescent="0.15">
      <c r="A53" s="80"/>
      <c r="B53" s="81" t="s">
        <v>132</v>
      </c>
    </row>
    <row r="54" spans="1:16" ht="10.5" x14ac:dyDescent="0.15">
      <c r="A54" s="80"/>
    </row>
    <row r="55" spans="1:16" ht="10.5" x14ac:dyDescent="0.15">
      <c r="A55" s="95" t="s">
        <v>99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ht="10.5" x14ac:dyDescent="0.15">
      <c r="A56" s="80"/>
      <c r="B56" s="81" t="s">
        <v>133</v>
      </c>
    </row>
    <row r="57" spans="1:16" ht="10.5" x14ac:dyDescent="0.15">
      <c r="A57" s="80"/>
    </row>
    <row r="58" spans="1:16" ht="10.5" x14ac:dyDescent="0.15">
      <c r="A58" s="95" t="s">
        <v>100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ht="10.5" x14ac:dyDescent="0.15">
      <c r="A59" s="80"/>
      <c r="B59" s="81" t="s">
        <v>127</v>
      </c>
    </row>
    <row r="60" spans="1:16" ht="10.5" x14ac:dyDescent="0.15">
      <c r="A60" s="80"/>
    </row>
    <row r="61" spans="1:16" ht="10.5" x14ac:dyDescent="0.15">
      <c r="A61" s="95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ht="10.5" x14ac:dyDescent="0.15">
      <c r="A62" s="80"/>
      <c r="B62" s="81" t="s">
        <v>128</v>
      </c>
    </row>
    <row r="63" spans="1:16" ht="10.5" x14ac:dyDescent="0.15">
      <c r="A63" s="80"/>
    </row>
    <row r="64" spans="1:16" ht="10.5" x14ac:dyDescent="0.15">
      <c r="A64" s="95" t="s">
        <v>102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ht="10.5" x14ac:dyDescent="0.15">
      <c r="A65" s="80"/>
      <c r="B65" s="81" t="s">
        <v>144</v>
      </c>
    </row>
    <row r="66" spans="1:16" ht="10.5" x14ac:dyDescent="0.15">
      <c r="A66" s="80"/>
    </row>
    <row r="67" spans="1:16" ht="10.5" x14ac:dyDescent="0.15">
      <c r="A67" s="95" t="s">
        <v>75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ht="10.5" x14ac:dyDescent="0.15">
      <c r="A68" s="80"/>
      <c r="B68" s="81" t="s">
        <v>124</v>
      </c>
    </row>
    <row r="69" spans="1:16" ht="10.5" x14ac:dyDescent="0.15">
      <c r="A69" s="80"/>
    </row>
    <row r="70" spans="1:16" ht="10.5" x14ac:dyDescent="0.15">
      <c r="A70" s="95" t="s">
        <v>103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10.5" x14ac:dyDescent="0.15">
      <c r="A71" s="80"/>
      <c r="B71" s="81" t="s">
        <v>145</v>
      </c>
    </row>
    <row r="72" spans="1:16" ht="10.5" x14ac:dyDescent="0.15">
      <c r="A72" s="80"/>
    </row>
    <row r="73" spans="1:16" ht="10.5" x14ac:dyDescent="0.15">
      <c r="A73" s="95" t="s">
        <v>104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1:16" ht="10.5" x14ac:dyDescent="0.15">
      <c r="A74" s="95" t="s">
        <v>106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1:16" ht="10.5" x14ac:dyDescent="0.15">
      <c r="A75" s="80"/>
      <c r="B75" s="81" t="s">
        <v>129</v>
      </c>
    </row>
    <row r="76" spans="1:16" ht="10.5" x14ac:dyDescent="0.15">
      <c r="A76" s="80"/>
    </row>
    <row r="77" spans="1:16" ht="10.5" x14ac:dyDescent="0.15">
      <c r="A77" s="95" t="s">
        <v>105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ht="10.5" x14ac:dyDescent="0.15">
      <c r="A78" s="95" t="s">
        <v>107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ht="10.5" x14ac:dyDescent="0.15">
      <c r="A79" s="80"/>
      <c r="B79" s="81" t="s">
        <v>130</v>
      </c>
    </row>
    <row r="80" spans="1:16" ht="10.5" x14ac:dyDescent="0.15">
      <c r="A80" s="80"/>
    </row>
    <row r="81" spans="1:16" ht="10.5" x14ac:dyDescent="0.15">
      <c r="A81" s="95" t="s">
        <v>108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ht="10.5" x14ac:dyDescent="0.15">
      <c r="A82" s="80"/>
      <c r="B82" s="82" t="s">
        <v>146</v>
      </c>
    </row>
    <row r="83" spans="1:16" ht="10.5" x14ac:dyDescent="0.15">
      <c r="A83" s="80"/>
    </row>
    <row r="84" spans="1:16" ht="10.5" x14ac:dyDescent="0.15">
      <c r="A84" s="95" t="s">
        <v>109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ht="10.5" x14ac:dyDescent="0.15">
      <c r="A85" s="80"/>
      <c r="B85" s="82" t="s">
        <v>147</v>
      </c>
    </row>
    <row r="86" spans="1:16" ht="10.5" x14ac:dyDescent="0.15">
      <c r="A86" s="80"/>
    </row>
    <row r="87" spans="1:16" ht="10.5" x14ac:dyDescent="0.15">
      <c r="A87" s="95" t="s">
        <v>110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s="100" customFormat="1" ht="10.5" x14ac:dyDescent="0.15">
      <c r="A88" s="99"/>
      <c r="B88" s="101" t="s">
        <v>149</v>
      </c>
    </row>
    <row r="89" spans="1:16" s="100" customFormat="1" ht="10.5" x14ac:dyDescent="0.15">
      <c r="A89" s="99"/>
    </row>
    <row r="90" spans="1:16" ht="10.5" x14ac:dyDescent="0.15">
      <c r="A90" s="95" t="s">
        <v>111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6" s="94" customFormat="1" ht="10.5" x14ac:dyDescent="0.15">
      <c r="A91" s="93"/>
      <c r="B91" s="102" t="s">
        <v>148</v>
      </c>
    </row>
    <row r="92" spans="1:16" ht="10.5" x14ac:dyDescent="0.15">
      <c r="A92" s="80"/>
    </row>
    <row r="93" spans="1:16" ht="10.5" x14ac:dyDescent="0.15">
      <c r="A93" s="95" t="s">
        <v>112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s="94" customFormat="1" ht="10.5" x14ac:dyDescent="0.15">
      <c r="A94" s="93"/>
      <c r="B94" s="103" t="s">
        <v>151</v>
      </c>
    </row>
    <row r="95" spans="1:16" ht="10.5" x14ac:dyDescent="0.15">
      <c r="A95" s="80"/>
    </row>
    <row r="96" spans="1:16" ht="10.5" x14ac:dyDescent="0.15">
      <c r="A96" s="95" t="s">
        <v>113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1:16" s="94" customFormat="1" ht="10.5" x14ac:dyDescent="0.15">
      <c r="A97" s="93"/>
      <c r="B97" s="103" t="s">
        <v>152</v>
      </c>
    </row>
    <row r="98" spans="1:16" ht="10.5" x14ac:dyDescent="0.15">
      <c r="A98" s="80"/>
    </row>
    <row r="99" spans="1:16" ht="10.5" x14ac:dyDescent="0.15">
      <c r="A99" s="95" t="s">
        <v>114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1:16" s="94" customFormat="1" ht="10.5" x14ac:dyDescent="0.15">
      <c r="A100" s="93"/>
      <c r="B100" s="103" t="s">
        <v>153</v>
      </c>
    </row>
    <row r="101" spans="1:16" ht="10.5" x14ac:dyDescent="0.15">
      <c r="A101" s="80"/>
    </row>
    <row r="102" spans="1:16" ht="10.5" x14ac:dyDescent="0.15">
      <c r="A102" s="95" t="s">
        <v>115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s="102" customFormat="1" x14ac:dyDescent="0.15">
      <c r="A103" s="104"/>
      <c r="B103" s="102" t="s">
        <v>154</v>
      </c>
    </row>
    <row r="104" spans="1:16" ht="10.5" x14ac:dyDescent="0.15">
      <c r="A104" s="80"/>
    </row>
    <row r="105" spans="1:16" ht="10.5" x14ac:dyDescent="0.15">
      <c r="A105" s="95" t="s">
        <v>116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s="94" customFormat="1" ht="10.5" x14ac:dyDescent="0.15">
      <c r="A106" s="93"/>
      <c r="B106" s="102" t="s">
        <v>155</v>
      </c>
    </row>
    <row r="107" spans="1:16" ht="10.5" x14ac:dyDescent="0.15">
      <c r="A107" s="80"/>
    </row>
    <row r="108" spans="1:16" ht="10.5" x14ac:dyDescent="0.15">
      <c r="A108" s="95" t="s">
        <v>117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s="94" customFormat="1" ht="10.5" x14ac:dyDescent="0.15">
      <c r="A109" s="93"/>
      <c r="B109" s="103" t="s">
        <v>156</v>
      </c>
    </row>
    <row r="110" spans="1:16" ht="10.5" x14ac:dyDescent="0.15">
      <c r="A110" s="80"/>
    </row>
    <row r="111" spans="1:16" ht="10.5" x14ac:dyDescent="0.15">
      <c r="A111" s="95" t="s">
        <v>118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1:16" s="94" customFormat="1" ht="10.5" x14ac:dyDescent="0.15">
      <c r="A112" s="93"/>
      <c r="B112" s="102" t="s">
        <v>155</v>
      </c>
    </row>
    <row r="113" spans="1:16" ht="10.5" x14ac:dyDescent="0.15">
      <c r="A113" s="80"/>
    </row>
    <row r="114" spans="1:16" ht="10.5" x14ac:dyDescent="0.15">
      <c r="A114" s="95" t="s">
        <v>119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1:16" s="94" customFormat="1" ht="10.5" x14ac:dyDescent="0.15">
      <c r="A115" s="93"/>
      <c r="B115" s="103" t="s">
        <v>157</v>
      </c>
    </row>
    <row r="116" spans="1:16" ht="10.5" x14ac:dyDescent="0.15">
      <c r="A116" s="80"/>
    </row>
    <row r="117" spans="1:16" ht="10.5" x14ac:dyDescent="0.15">
      <c r="A117" s="95" t="s">
        <v>120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1:16" ht="10.5" x14ac:dyDescent="0.15">
      <c r="A118" s="80"/>
      <c r="B118" s="82" t="s">
        <v>150</v>
      </c>
    </row>
    <row r="119" spans="1:16" ht="10.5" x14ac:dyDescent="0.15">
      <c r="A119" s="80"/>
    </row>
    <row r="120" spans="1:16" ht="10.5" x14ac:dyDescent="0.15">
      <c r="A120" s="95" t="s">
        <v>121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1:16" ht="10.5" x14ac:dyDescent="0.15">
      <c r="A121" s="80"/>
      <c r="B121" s="82" t="s">
        <v>150</v>
      </c>
    </row>
    <row r="122" spans="1:16" ht="10.5" x14ac:dyDescent="0.15">
      <c r="A122" s="80"/>
    </row>
    <row r="123" spans="1:16" ht="10.5" x14ac:dyDescent="0.15">
      <c r="A123" s="80" t="s">
        <v>76</v>
      </c>
    </row>
    <row r="124" spans="1:16" ht="10.5" x14ac:dyDescent="0.15">
      <c r="A124" s="96" t="s">
        <v>122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</sheetData>
  <printOptions horizontalCentered="1"/>
  <pageMargins left="0.19685039370078741" right="0.19685039370078741" top="0.78740157480314965" bottom="0.78740157480314965" header="0.31496062992125984" footer="0.31496062992125984"/>
  <pageSetup paperSize="9" firstPageNumber="15" orientation="landscape" useFirstPageNumber="1" r:id="rId1"/>
  <headerFooter>
    <oddFooter>&amp;C&amp;"Times New Roman,Obyčejné"&amp;8Stránka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92"/>
  <sheetViews>
    <sheetView zoomScaleNormal="100" workbookViewId="0">
      <selection sqref="A1:D1"/>
    </sheetView>
  </sheetViews>
  <sheetFormatPr defaultRowHeight="10.5" x14ac:dyDescent="0.2"/>
  <cols>
    <col min="1" max="1" width="5.140625" style="1" customWidth="1"/>
    <col min="2" max="2" width="65.7109375" style="1" customWidth="1"/>
    <col min="3" max="3" width="12.7109375" style="1" customWidth="1"/>
    <col min="4" max="4" width="11.5703125" style="1" customWidth="1"/>
    <col min="5" max="5" width="9.7109375" style="1" bestFit="1" customWidth="1"/>
    <col min="6" max="6" width="11.7109375" style="1" bestFit="1" customWidth="1"/>
    <col min="7" max="16384" width="9.140625" style="1"/>
  </cols>
  <sheetData>
    <row r="1" spans="1:6" s="7" customFormat="1" ht="15.75" x14ac:dyDescent="0.25">
      <c r="A1" s="117" t="s">
        <v>65</v>
      </c>
      <c r="B1" s="117"/>
      <c r="C1" s="117"/>
      <c r="D1" s="117"/>
    </row>
    <row r="2" spans="1:6" s="3" customFormat="1" x14ac:dyDescent="0.2"/>
    <row r="3" spans="1:6" s="6" customFormat="1" ht="12.75" x14ac:dyDescent="0.2">
      <c r="A3" s="6" t="s">
        <v>158</v>
      </c>
    </row>
    <row r="4" spans="1:6" s="4" customFormat="1" x14ac:dyDescent="0.2"/>
    <row r="5" spans="1:6" s="5" customFormat="1" ht="12.75" customHeight="1" x14ac:dyDescent="0.2">
      <c r="A5" s="35" t="s">
        <v>0</v>
      </c>
      <c r="B5" s="35" t="s">
        <v>1</v>
      </c>
      <c r="C5" s="118" t="s">
        <v>2</v>
      </c>
      <c r="D5" s="118"/>
    </row>
    <row r="6" spans="1:6" s="11" customFormat="1" ht="11.25" x14ac:dyDescent="0.2">
      <c r="A6" s="36" t="s">
        <v>3</v>
      </c>
      <c r="B6" s="37" t="s">
        <v>4</v>
      </c>
      <c r="C6" s="38"/>
      <c r="D6" s="39">
        <f>SUM(C7:C9)</f>
        <v>0</v>
      </c>
    </row>
    <row r="7" spans="1:6" s="11" customFormat="1" ht="11.25" x14ac:dyDescent="0.2">
      <c r="A7" s="12" t="s">
        <v>11</v>
      </c>
      <c r="B7" s="13" t="s">
        <v>20</v>
      </c>
      <c r="C7" s="14">
        <v>168080902.25</v>
      </c>
      <c r="D7" s="113"/>
      <c r="E7" s="15"/>
    </row>
    <row r="8" spans="1:6" s="11" customFormat="1" ht="12.75" customHeight="1" x14ac:dyDescent="0.2">
      <c r="A8" s="16" t="s">
        <v>12</v>
      </c>
      <c r="B8" s="17" t="s">
        <v>19</v>
      </c>
      <c r="C8" s="18">
        <v>5786931.3399999999</v>
      </c>
      <c r="D8" s="121"/>
    </row>
    <row r="9" spans="1:6" s="11" customFormat="1" ht="12.75" customHeight="1" x14ac:dyDescent="0.2">
      <c r="A9" s="16" t="s">
        <v>13</v>
      </c>
      <c r="B9" s="17" t="s">
        <v>77</v>
      </c>
      <c r="C9" s="18">
        <v>-173867833.59</v>
      </c>
      <c r="D9" s="122"/>
    </row>
    <row r="10" spans="1:6" s="19" customFormat="1" x14ac:dyDescent="0.15">
      <c r="A10" s="36" t="s">
        <v>5</v>
      </c>
      <c r="B10" s="37" t="s">
        <v>28</v>
      </c>
      <c r="C10" s="39"/>
      <c r="D10" s="39">
        <f>SUM(C11:C15)</f>
        <v>323552890.38000005</v>
      </c>
    </row>
    <row r="11" spans="1:6" s="11" customFormat="1" ht="11.25" x14ac:dyDescent="0.2">
      <c r="A11" s="12" t="s">
        <v>11</v>
      </c>
      <c r="B11" s="13" t="s">
        <v>58</v>
      </c>
      <c r="C11" s="14">
        <v>120446835.56</v>
      </c>
      <c r="D11" s="113"/>
    </row>
    <row r="12" spans="1:6" s="11" customFormat="1" ht="12.75" customHeight="1" x14ac:dyDescent="0.2">
      <c r="A12" s="20" t="s">
        <v>12</v>
      </c>
      <c r="B12" s="21" t="s">
        <v>59</v>
      </c>
      <c r="C12" s="22">
        <v>28655097.920000002</v>
      </c>
      <c r="D12" s="121"/>
      <c r="F12" s="15"/>
    </row>
    <row r="13" spans="1:6" s="11" customFormat="1" ht="12.75" customHeight="1" x14ac:dyDescent="0.2">
      <c r="A13" s="20" t="s">
        <v>13</v>
      </c>
      <c r="B13" s="21" t="s">
        <v>62</v>
      </c>
      <c r="C13" s="22">
        <v>173867833.59</v>
      </c>
      <c r="D13" s="121"/>
      <c r="F13" s="15"/>
    </row>
    <row r="14" spans="1:6" s="11" customFormat="1" ht="12.75" customHeight="1" x14ac:dyDescent="0.2">
      <c r="A14" s="20" t="s">
        <v>14</v>
      </c>
      <c r="B14" s="21" t="s">
        <v>21</v>
      </c>
      <c r="C14" s="22">
        <v>707042.31</v>
      </c>
      <c r="D14" s="121"/>
    </row>
    <row r="15" spans="1:6" s="11" customFormat="1" ht="12.75" customHeight="1" x14ac:dyDescent="0.2">
      <c r="A15" s="20" t="s">
        <v>16</v>
      </c>
      <c r="B15" s="21" t="s">
        <v>22</v>
      </c>
      <c r="C15" s="22">
        <v>-123919</v>
      </c>
      <c r="D15" s="122"/>
      <c r="F15" s="15"/>
    </row>
    <row r="16" spans="1:6" s="19" customFormat="1" x14ac:dyDescent="0.15">
      <c r="A16" s="36" t="s">
        <v>6</v>
      </c>
      <c r="B16" s="37" t="s">
        <v>15</v>
      </c>
      <c r="C16" s="39"/>
      <c r="D16" s="40">
        <f>SUM(C17:C18)</f>
        <v>18268850.75</v>
      </c>
      <c r="E16" s="23"/>
    </row>
    <row r="17" spans="1:5" s="11" customFormat="1" ht="11.25" x14ac:dyDescent="0.2">
      <c r="A17" s="12" t="s">
        <v>11</v>
      </c>
      <c r="B17" s="13" t="s">
        <v>20</v>
      </c>
      <c r="C17" s="14">
        <v>17278288.23</v>
      </c>
      <c r="D17" s="113"/>
    </row>
    <row r="18" spans="1:5" s="11" customFormat="1" ht="12.75" customHeight="1" x14ac:dyDescent="0.2">
      <c r="A18" s="16" t="s">
        <v>12</v>
      </c>
      <c r="B18" s="17" t="s">
        <v>19</v>
      </c>
      <c r="C18" s="18">
        <v>990562.52</v>
      </c>
      <c r="D18" s="122"/>
    </row>
    <row r="19" spans="1:5" s="19" customFormat="1" x14ac:dyDescent="0.15">
      <c r="A19" s="36" t="s">
        <v>7</v>
      </c>
      <c r="B19" s="37" t="s">
        <v>63</v>
      </c>
      <c r="C19" s="39"/>
      <c r="D19" s="39">
        <f>SUM(C20:C24)</f>
        <v>455044.14</v>
      </c>
      <c r="E19" s="23"/>
    </row>
    <row r="20" spans="1:5" s="19" customFormat="1" ht="11.25" x14ac:dyDescent="0.2">
      <c r="A20" s="12" t="s">
        <v>11</v>
      </c>
      <c r="B20" s="13" t="s">
        <v>57</v>
      </c>
      <c r="C20" s="14">
        <v>20160</v>
      </c>
      <c r="D20" s="123"/>
      <c r="E20" s="23"/>
    </row>
    <row r="21" spans="1:5" s="11" customFormat="1" ht="12.75" customHeight="1" x14ac:dyDescent="0.2">
      <c r="A21" s="20" t="s">
        <v>12</v>
      </c>
      <c r="B21" s="21" t="s">
        <v>18</v>
      </c>
      <c r="C21" s="22">
        <v>147159.14000000001</v>
      </c>
      <c r="D21" s="124"/>
    </row>
    <row r="22" spans="1:5" s="11" customFormat="1" ht="12.75" customHeight="1" x14ac:dyDescent="0.2">
      <c r="A22" s="20" t="s">
        <v>13</v>
      </c>
      <c r="B22" s="21" t="s">
        <v>29</v>
      </c>
      <c r="C22" s="22">
        <v>147049</v>
      </c>
      <c r="D22" s="124"/>
    </row>
    <row r="23" spans="1:5" s="11" customFormat="1" ht="12.75" customHeight="1" x14ac:dyDescent="0.2">
      <c r="A23" s="20" t="s">
        <v>14</v>
      </c>
      <c r="B23" s="21" t="s">
        <v>30</v>
      </c>
      <c r="C23" s="22">
        <v>110835</v>
      </c>
      <c r="D23" s="124"/>
    </row>
    <row r="24" spans="1:5" s="11" customFormat="1" ht="12.75" customHeight="1" x14ac:dyDescent="0.2">
      <c r="A24" s="16" t="s">
        <v>16</v>
      </c>
      <c r="B24" s="27" t="s">
        <v>159</v>
      </c>
      <c r="C24" s="105">
        <v>29841</v>
      </c>
      <c r="D24" s="125"/>
    </row>
    <row r="25" spans="1:5" s="19" customFormat="1" x14ac:dyDescent="0.15">
      <c r="A25" s="36" t="s">
        <v>8</v>
      </c>
      <c r="B25" s="37" t="s">
        <v>64</v>
      </c>
      <c r="C25" s="39"/>
      <c r="D25" s="39">
        <f>SUM(C26:C27)</f>
        <v>334805</v>
      </c>
    </row>
    <row r="26" spans="1:5" s="19" customFormat="1" ht="11.25" x14ac:dyDescent="0.2">
      <c r="A26" s="12" t="s">
        <v>11</v>
      </c>
      <c r="B26" s="87" t="s">
        <v>160</v>
      </c>
      <c r="C26" s="88">
        <v>8443</v>
      </c>
      <c r="D26" s="126"/>
    </row>
    <row r="27" spans="1:5" s="19" customFormat="1" ht="12.75" customHeight="1" x14ac:dyDescent="0.2">
      <c r="A27" s="12" t="s">
        <v>12</v>
      </c>
      <c r="B27" s="66" t="s">
        <v>78</v>
      </c>
      <c r="C27" s="67">
        <v>326362</v>
      </c>
      <c r="D27" s="127"/>
    </row>
    <row r="28" spans="1:5" s="19" customFormat="1" x14ac:dyDescent="0.15">
      <c r="A28" s="65" t="s">
        <v>9</v>
      </c>
      <c r="B28" s="68" t="s">
        <v>24</v>
      </c>
      <c r="C28" s="63"/>
      <c r="D28" s="63">
        <f>SUM(D6,D10,D16,D19,D25)</f>
        <v>342611590.27000004</v>
      </c>
      <c r="E28" s="23"/>
    </row>
    <row r="29" spans="1:5" s="19" customFormat="1" x14ac:dyDescent="0.15">
      <c r="A29" s="36" t="s">
        <v>10</v>
      </c>
      <c r="B29" s="37" t="s">
        <v>167</v>
      </c>
      <c r="C29" s="39"/>
      <c r="D29" s="39">
        <f>SUM(C30:C31)</f>
        <v>26791</v>
      </c>
    </row>
    <row r="30" spans="1:5" s="108" customFormat="1" ht="11.25" x14ac:dyDescent="0.2">
      <c r="A30" s="106" t="s">
        <v>11</v>
      </c>
      <c r="B30" s="87" t="s">
        <v>164</v>
      </c>
      <c r="C30" s="111">
        <v>25560</v>
      </c>
      <c r="D30" s="128"/>
      <c r="E30" s="107"/>
    </row>
    <row r="31" spans="1:5" s="108" customFormat="1" ht="11.25" x14ac:dyDescent="0.2">
      <c r="A31" s="109" t="s">
        <v>12</v>
      </c>
      <c r="B31" s="110" t="s">
        <v>165</v>
      </c>
      <c r="C31" s="112">
        <v>1231</v>
      </c>
      <c r="D31" s="129"/>
      <c r="E31" s="107"/>
    </row>
    <row r="32" spans="1:5" s="19" customFormat="1" x14ac:dyDescent="0.15">
      <c r="A32" s="65" t="s">
        <v>17</v>
      </c>
      <c r="B32" s="68" t="s">
        <v>25</v>
      </c>
      <c r="C32" s="63"/>
      <c r="D32" s="63">
        <f>SUM(D29)</f>
        <v>26791</v>
      </c>
    </row>
    <row r="33" spans="1:126" s="24" customFormat="1" x14ac:dyDescent="0.15">
      <c r="A33" s="62" t="s">
        <v>166</v>
      </c>
      <c r="B33" s="69" t="s">
        <v>26</v>
      </c>
      <c r="C33" s="70"/>
      <c r="D33" s="70">
        <f>D28-D32</f>
        <v>342584799.27000004</v>
      </c>
    </row>
    <row r="34" spans="1:126" s="11" customFormat="1" ht="11.25" x14ac:dyDescent="0.2">
      <c r="A34" s="119" t="s">
        <v>162</v>
      </c>
      <c r="B34" s="119"/>
      <c r="C34" s="119"/>
      <c r="D34" s="39">
        <f>SUM(C35:C36)</f>
        <v>-1278820</v>
      </c>
    </row>
    <row r="35" spans="1:126" s="11" customFormat="1" ht="10.5" customHeight="1" x14ac:dyDescent="0.2">
      <c r="A35" s="43" t="s">
        <v>52</v>
      </c>
      <c r="B35" s="41" t="s">
        <v>161</v>
      </c>
      <c r="C35" s="42">
        <v>-982820</v>
      </c>
      <c r="D35" s="126"/>
    </row>
    <row r="36" spans="1:126" s="11" customFormat="1" ht="10.5" customHeight="1" x14ac:dyDescent="0.2">
      <c r="A36" s="89" t="s">
        <v>52</v>
      </c>
      <c r="B36" s="90" t="s">
        <v>79</v>
      </c>
      <c r="C36" s="91">
        <v>-296000</v>
      </c>
      <c r="D36" s="127"/>
    </row>
    <row r="37" spans="1:126" s="26" customFormat="1" x14ac:dyDescent="0.15">
      <c r="A37" s="120" t="s">
        <v>27</v>
      </c>
      <c r="B37" s="120"/>
      <c r="C37" s="71"/>
      <c r="D37" s="72">
        <f>SUM(D33:D34)</f>
        <v>341305979.27000004</v>
      </c>
    </row>
    <row r="38" spans="1:126" s="11" customFormat="1" ht="11.25" x14ac:dyDescent="0.2">
      <c r="A38" s="25"/>
      <c r="B38" s="27"/>
      <c r="C38" s="27"/>
      <c r="D38" s="31"/>
    </row>
    <row r="39" spans="1:126" s="31" customFormat="1" ht="11.25" x14ac:dyDescent="0.2">
      <c r="A39" s="115" t="s">
        <v>163</v>
      </c>
      <c r="B39" s="116"/>
      <c r="C39" s="39"/>
      <c r="D39" s="39">
        <f>SUM(C40:C41)</f>
        <v>149685056.78999999</v>
      </c>
      <c r="E39" s="28"/>
      <c r="F39" s="29"/>
      <c r="G39" s="30"/>
      <c r="H39" s="28"/>
      <c r="I39" s="29"/>
      <c r="J39" s="29"/>
      <c r="K39" s="30"/>
      <c r="L39" s="28"/>
      <c r="M39" s="29"/>
      <c r="N39" s="29"/>
      <c r="O39" s="30"/>
      <c r="P39" s="28"/>
      <c r="Q39" s="29"/>
      <c r="R39" s="29"/>
      <c r="S39" s="30"/>
      <c r="T39" s="28"/>
      <c r="U39" s="29"/>
      <c r="V39" s="29"/>
      <c r="W39" s="30"/>
      <c r="X39" s="28"/>
      <c r="Y39" s="29"/>
      <c r="Z39" s="29"/>
      <c r="AA39" s="30"/>
      <c r="AB39" s="28"/>
      <c r="AC39" s="29"/>
      <c r="AD39" s="29"/>
      <c r="AE39" s="30"/>
      <c r="AF39" s="28"/>
      <c r="AG39" s="29"/>
      <c r="AH39" s="29"/>
      <c r="AI39" s="30"/>
      <c r="AJ39" s="28"/>
      <c r="AK39" s="29"/>
      <c r="AL39" s="29"/>
      <c r="AM39" s="30"/>
      <c r="AN39" s="28"/>
      <c r="AO39" s="29"/>
      <c r="AP39" s="29"/>
      <c r="AQ39" s="30"/>
      <c r="AR39" s="28"/>
      <c r="AS39" s="29"/>
      <c r="AT39" s="29"/>
      <c r="AU39" s="30"/>
      <c r="AV39" s="28"/>
      <c r="AW39" s="29"/>
      <c r="AX39" s="29"/>
      <c r="AY39" s="30"/>
      <c r="AZ39" s="28"/>
      <c r="BA39" s="29"/>
      <c r="BB39" s="29"/>
      <c r="BC39" s="30"/>
      <c r="BD39" s="28"/>
      <c r="BE39" s="29"/>
      <c r="BF39" s="29"/>
      <c r="BG39" s="30"/>
      <c r="BH39" s="28"/>
      <c r="BI39" s="29"/>
      <c r="BJ39" s="29"/>
      <c r="BK39" s="30"/>
      <c r="BL39" s="28"/>
      <c r="BM39" s="29"/>
      <c r="BN39" s="29"/>
      <c r="BO39" s="30"/>
      <c r="BP39" s="28"/>
      <c r="BQ39" s="29"/>
      <c r="BR39" s="29"/>
      <c r="BS39" s="30"/>
      <c r="BT39" s="28"/>
      <c r="BU39" s="29"/>
      <c r="BV39" s="29"/>
      <c r="BW39" s="30"/>
      <c r="BX39" s="28"/>
      <c r="BY39" s="29"/>
      <c r="BZ39" s="29"/>
      <c r="CA39" s="30"/>
      <c r="CB39" s="28"/>
      <c r="CC39" s="29"/>
      <c r="CD39" s="29"/>
      <c r="CE39" s="30"/>
      <c r="CF39" s="28"/>
      <c r="CG39" s="29"/>
      <c r="CH39" s="29"/>
      <c r="CI39" s="30"/>
      <c r="CJ39" s="28"/>
      <c r="CK39" s="29"/>
      <c r="CL39" s="29"/>
      <c r="CM39" s="30"/>
      <c r="CN39" s="28"/>
      <c r="CO39" s="29"/>
      <c r="CP39" s="29"/>
      <c r="CQ39" s="30"/>
      <c r="CR39" s="28"/>
      <c r="CS39" s="29"/>
      <c r="CT39" s="29"/>
      <c r="CU39" s="30"/>
      <c r="CV39" s="28"/>
      <c r="CW39" s="29"/>
      <c r="CX39" s="29"/>
      <c r="CY39" s="30"/>
      <c r="CZ39" s="28"/>
      <c r="DA39" s="29"/>
      <c r="DB39" s="29"/>
      <c r="DC39" s="30"/>
      <c r="DD39" s="28"/>
      <c r="DE39" s="29"/>
      <c r="DF39" s="29"/>
      <c r="DG39" s="30"/>
      <c r="DH39" s="28"/>
      <c r="DI39" s="29"/>
      <c r="DJ39" s="29"/>
      <c r="DK39" s="30"/>
      <c r="DL39" s="28"/>
      <c r="DM39" s="29"/>
      <c r="DN39" s="29"/>
      <c r="DO39" s="30"/>
      <c r="DP39" s="28"/>
      <c r="DQ39" s="29"/>
      <c r="DR39" s="29"/>
      <c r="DS39" s="30"/>
      <c r="DT39" s="28"/>
      <c r="DU39" s="29"/>
      <c r="DV39" s="29"/>
    </row>
    <row r="40" spans="1:126" s="27" customFormat="1" ht="11.25" x14ac:dyDescent="0.2">
      <c r="A40" s="83" t="s">
        <v>23</v>
      </c>
      <c r="B40" s="84"/>
      <c r="C40" s="32">
        <v>583123.31000000006</v>
      </c>
      <c r="D40" s="113"/>
      <c r="E40" s="31"/>
      <c r="F40" s="33"/>
      <c r="G40" s="25"/>
      <c r="H40" s="31"/>
      <c r="I40" s="33"/>
      <c r="J40" s="33"/>
      <c r="K40" s="25"/>
      <c r="L40" s="31"/>
      <c r="M40" s="33"/>
      <c r="N40" s="33"/>
      <c r="O40" s="25"/>
      <c r="P40" s="31"/>
      <c r="Q40" s="33"/>
      <c r="R40" s="33"/>
      <c r="S40" s="25"/>
      <c r="T40" s="31"/>
      <c r="U40" s="33"/>
      <c r="V40" s="33"/>
      <c r="W40" s="25"/>
      <c r="X40" s="31"/>
      <c r="Y40" s="33"/>
      <c r="Z40" s="33"/>
      <c r="AA40" s="25"/>
      <c r="AB40" s="31"/>
      <c r="AC40" s="33"/>
      <c r="AD40" s="33"/>
      <c r="AE40" s="25"/>
      <c r="AF40" s="31"/>
      <c r="AG40" s="33"/>
      <c r="AH40" s="33"/>
      <c r="AI40" s="25"/>
      <c r="AJ40" s="31"/>
      <c r="AK40" s="33"/>
      <c r="AL40" s="33"/>
      <c r="AM40" s="25"/>
      <c r="AN40" s="31"/>
      <c r="AO40" s="33"/>
      <c r="AP40" s="33"/>
      <c r="AQ40" s="25"/>
      <c r="AR40" s="31"/>
      <c r="AS40" s="33"/>
      <c r="AT40" s="33"/>
      <c r="AU40" s="25"/>
      <c r="AV40" s="31"/>
      <c r="AW40" s="33"/>
      <c r="AX40" s="33"/>
      <c r="AY40" s="25"/>
      <c r="AZ40" s="31"/>
      <c r="BA40" s="33"/>
      <c r="BB40" s="33"/>
      <c r="BC40" s="25"/>
      <c r="BD40" s="31"/>
      <c r="BE40" s="33"/>
      <c r="BF40" s="33"/>
      <c r="BG40" s="25"/>
      <c r="BH40" s="31"/>
      <c r="BI40" s="33"/>
      <c r="BJ40" s="33"/>
      <c r="BK40" s="25"/>
      <c r="BL40" s="31"/>
      <c r="BM40" s="33"/>
      <c r="BN40" s="33"/>
      <c r="BO40" s="25"/>
      <c r="BP40" s="31"/>
      <c r="BQ40" s="33"/>
      <c r="BR40" s="33"/>
      <c r="BS40" s="25"/>
      <c r="BT40" s="31"/>
      <c r="BU40" s="33"/>
      <c r="BV40" s="33"/>
      <c r="BW40" s="25"/>
      <c r="BX40" s="31"/>
      <c r="BY40" s="33"/>
      <c r="BZ40" s="33"/>
      <c r="CA40" s="25"/>
      <c r="CB40" s="31"/>
      <c r="CC40" s="33"/>
      <c r="CD40" s="33"/>
      <c r="CE40" s="25"/>
      <c r="CF40" s="31"/>
      <c r="CG40" s="33"/>
      <c r="CH40" s="33"/>
      <c r="CI40" s="25"/>
      <c r="CJ40" s="31"/>
      <c r="CK40" s="33"/>
      <c r="CL40" s="33"/>
      <c r="CM40" s="25"/>
      <c r="CN40" s="31"/>
      <c r="CO40" s="33"/>
      <c r="CP40" s="33"/>
      <c r="CQ40" s="25"/>
      <c r="CR40" s="31"/>
      <c r="CS40" s="33"/>
      <c r="CT40" s="33"/>
      <c r="CU40" s="25"/>
      <c r="CV40" s="31"/>
      <c r="CW40" s="33"/>
      <c r="CX40" s="33"/>
      <c r="CY40" s="25"/>
      <c r="CZ40" s="31"/>
      <c r="DA40" s="33"/>
      <c r="DB40" s="33"/>
      <c r="DC40" s="25"/>
      <c r="DD40" s="31"/>
      <c r="DE40" s="33"/>
      <c r="DF40" s="33"/>
      <c r="DG40" s="25"/>
      <c r="DH40" s="31"/>
      <c r="DI40" s="33"/>
      <c r="DJ40" s="33"/>
      <c r="DK40" s="25"/>
      <c r="DL40" s="31"/>
      <c r="DM40" s="33"/>
      <c r="DN40" s="33"/>
      <c r="DO40" s="25"/>
      <c r="DP40" s="31"/>
      <c r="DQ40" s="33"/>
      <c r="DR40" s="33"/>
      <c r="DS40" s="25"/>
      <c r="DT40" s="31"/>
      <c r="DU40" s="33"/>
      <c r="DV40" s="33"/>
    </row>
    <row r="41" spans="1:126" s="27" customFormat="1" ht="12.75" customHeight="1" x14ac:dyDescent="0.2">
      <c r="A41" s="85" t="s">
        <v>60</v>
      </c>
      <c r="B41" s="86"/>
      <c r="C41" s="34">
        <v>149101933.47999999</v>
      </c>
      <c r="D41" s="114"/>
      <c r="E41" s="31"/>
      <c r="F41" s="33"/>
      <c r="G41" s="25"/>
      <c r="H41" s="31"/>
      <c r="I41" s="33"/>
      <c r="J41" s="33"/>
      <c r="K41" s="25"/>
      <c r="L41" s="31"/>
      <c r="M41" s="33"/>
      <c r="N41" s="33"/>
      <c r="O41" s="25"/>
      <c r="P41" s="31"/>
      <c r="Q41" s="33"/>
      <c r="R41" s="33"/>
      <c r="S41" s="25"/>
      <c r="T41" s="31"/>
      <c r="U41" s="33"/>
      <c r="V41" s="33"/>
      <c r="W41" s="25"/>
      <c r="X41" s="31"/>
      <c r="Y41" s="33"/>
      <c r="Z41" s="33"/>
      <c r="AA41" s="25"/>
      <c r="AB41" s="31"/>
      <c r="AC41" s="33"/>
      <c r="AD41" s="33"/>
      <c r="AE41" s="25"/>
      <c r="AF41" s="31"/>
      <c r="AG41" s="33"/>
      <c r="AH41" s="33"/>
      <c r="AI41" s="25"/>
      <c r="AJ41" s="31"/>
      <c r="AK41" s="33"/>
      <c r="AL41" s="33"/>
      <c r="AM41" s="25"/>
      <c r="AN41" s="31"/>
      <c r="AO41" s="33"/>
      <c r="AP41" s="33"/>
      <c r="AQ41" s="25"/>
      <c r="AR41" s="31"/>
      <c r="AS41" s="33"/>
      <c r="AT41" s="33"/>
      <c r="AU41" s="25"/>
      <c r="AV41" s="31"/>
      <c r="AW41" s="33"/>
      <c r="AX41" s="33"/>
      <c r="AY41" s="25"/>
      <c r="AZ41" s="31"/>
      <c r="BA41" s="33"/>
      <c r="BB41" s="33"/>
      <c r="BC41" s="25"/>
      <c r="BD41" s="31"/>
      <c r="BE41" s="33"/>
      <c r="BF41" s="33"/>
      <c r="BG41" s="25"/>
      <c r="BH41" s="31"/>
      <c r="BI41" s="33"/>
      <c r="BJ41" s="33"/>
      <c r="BK41" s="25"/>
      <c r="BL41" s="31"/>
      <c r="BM41" s="33"/>
      <c r="BN41" s="33"/>
      <c r="BO41" s="25"/>
      <c r="BP41" s="31"/>
      <c r="BQ41" s="33"/>
      <c r="BR41" s="33"/>
      <c r="BS41" s="25"/>
      <c r="BT41" s="31"/>
      <c r="BU41" s="33"/>
      <c r="BV41" s="33"/>
      <c r="BW41" s="25"/>
      <c r="BX41" s="31"/>
      <c r="BY41" s="33"/>
      <c r="BZ41" s="33"/>
      <c r="CA41" s="25"/>
      <c r="CB41" s="31"/>
      <c r="CC41" s="33"/>
      <c r="CD41" s="33"/>
      <c r="CE41" s="25"/>
      <c r="CF41" s="31"/>
      <c r="CG41" s="33"/>
      <c r="CH41" s="33"/>
      <c r="CI41" s="25"/>
      <c r="CJ41" s="31"/>
      <c r="CK41" s="33"/>
      <c r="CL41" s="33"/>
      <c r="CM41" s="25"/>
      <c r="CN41" s="31"/>
      <c r="CO41" s="33"/>
      <c r="CP41" s="33"/>
      <c r="CQ41" s="25"/>
      <c r="CR41" s="31"/>
      <c r="CS41" s="33"/>
      <c r="CT41" s="33"/>
      <c r="CU41" s="25"/>
      <c r="CV41" s="31"/>
      <c r="CW41" s="33"/>
      <c r="CX41" s="33"/>
      <c r="CY41" s="25"/>
      <c r="CZ41" s="31"/>
      <c r="DA41" s="33"/>
      <c r="DB41" s="33"/>
      <c r="DC41" s="25"/>
      <c r="DD41" s="31"/>
      <c r="DE41" s="33"/>
      <c r="DF41" s="33"/>
      <c r="DG41" s="25"/>
      <c r="DH41" s="31"/>
      <c r="DI41" s="33"/>
      <c r="DJ41" s="33"/>
      <c r="DK41" s="25"/>
      <c r="DL41" s="31"/>
      <c r="DM41" s="33"/>
      <c r="DN41" s="33"/>
      <c r="DO41" s="25"/>
      <c r="DP41" s="31"/>
      <c r="DQ41" s="33"/>
      <c r="DR41" s="33"/>
      <c r="DS41" s="25"/>
      <c r="DT41" s="31"/>
      <c r="DU41" s="33"/>
      <c r="DV41" s="33"/>
    </row>
    <row r="42" spans="1:126" x14ac:dyDescent="0.2">
      <c r="A42" s="2"/>
    </row>
    <row r="43" spans="1:126" x14ac:dyDescent="0.2">
      <c r="A43" s="2"/>
    </row>
    <row r="44" spans="1:126" x14ac:dyDescent="0.2">
      <c r="A44" s="2"/>
    </row>
    <row r="45" spans="1:126" x14ac:dyDescent="0.2">
      <c r="A45" s="2"/>
    </row>
    <row r="46" spans="1:126" x14ac:dyDescent="0.2">
      <c r="A46" s="2"/>
    </row>
    <row r="47" spans="1:126" x14ac:dyDescent="0.2">
      <c r="A47" s="2"/>
    </row>
    <row r="48" spans="1:126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</sheetData>
  <mergeCells count="13">
    <mergeCell ref="D40:D41"/>
    <mergeCell ref="A39:B39"/>
    <mergeCell ref="A1:D1"/>
    <mergeCell ref="C5:D5"/>
    <mergeCell ref="A34:C34"/>
    <mergeCell ref="A37:B37"/>
    <mergeCell ref="D7:D9"/>
    <mergeCell ref="D11:D15"/>
    <mergeCell ref="D17:D18"/>
    <mergeCell ref="D20:D24"/>
    <mergeCell ref="D26:D27"/>
    <mergeCell ref="D35:D36"/>
    <mergeCell ref="D30:D3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firstPageNumber="18" orientation="portrait" useFirstPageNumber="1" r:id="rId1"/>
  <headerFooter>
    <oddFooter>&amp;C&amp;"Times New Roman,Obyčejné"&amp;8Stránka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sqref="A1:G1"/>
    </sheetView>
  </sheetViews>
  <sheetFormatPr defaultRowHeight="9.75" x14ac:dyDescent="0.15"/>
  <cols>
    <col min="1" max="1" width="7.85546875" style="10" customWidth="1"/>
    <col min="2" max="2" width="29.42578125" style="10" customWidth="1"/>
    <col min="3" max="5" width="10.7109375" style="10" customWidth="1"/>
    <col min="6" max="7" width="8.7109375" style="10" customWidth="1"/>
    <col min="8" max="16384" width="9.140625" style="10"/>
  </cols>
  <sheetData>
    <row r="1" spans="1:7" s="78" customFormat="1" ht="31.5" customHeight="1" x14ac:dyDescent="0.25">
      <c r="A1" s="130" t="s">
        <v>137</v>
      </c>
      <c r="B1" s="130"/>
      <c r="C1" s="130"/>
      <c r="D1" s="130"/>
      <c r="E1" s="130"/>
      <c r="F1" s="130"/>
      <c r="G1" s="130"/>
    </row>
    <row r="2" spans="1:7" s="9" customFormat="1" x14ac:dyDescent="0.15">
      <c r="A2" s="8"/>
      <c r="B2" s="8"/>
      <c r="C2" s="8"/>
      <c r="D2" s="8"/>
      <c r="E2" s="8"/>
      <c r="F2" s="8"/>
      <c r="G2" s="8"/>
    </row>
    <row r="3" spans="1:7" s="44" customFormat="1" ht="10.5" x14ac:dyDescent="0.15">
      <c r="A3" s="62" t="s">
        <v>31</v>
      </c>
      <c r="B3" s="62" t="s">
        <v>32</v>
      </c>
      <c r="C3" s="62" t="s">
        <v>33</v>
      </c>
      <c r="D3" s="62" t="s">
        <v>34</v>
      </c>
      <c r="E3" s="62" t="s">
        <v>69</v>
      </c>
      <c r="F3" s="62" t="s">
        <v>71</v>
      </c>
      <c r="G3" s="62" t="s">
        <v>70</v>
      </c>
    </row>
    <row r="4" spans="1:7" s="45" customFormat="1" ht="10.5" x14ac:dyDescent="0.15">
      <c r="A4" s="55">
        <v>10</v>
      </c>
      <c r="B4" s="56" t="s">
        <v>61</v>
      </c>
      <c r="C4" s="48">
        <v>281.39999999999998</v>
      </c>
      <c r="D4" s="57">
        <v>281.39999999999998</v>
      </c>
      <c r="E4" s="57">
        <v>427.31799999999998</v>
      </c>
      <c r="F4" s="48">
        <f t="shared" ref="F4:F23" si="0">E4/C4*100</f>
        <v>151.85429992892679</v>
      </c>
      <c r="G4" s="48">
        <f t="shared" ref="G4:G22" si="1">E4/D4*100</f>
        <v>151.85429992892679</v>
      </c>
    </row>
    <row r="5" spans="1:7" s="45" customFormat="1" ht="10.5" x14ac:dyDescent="0.15">
      <c r="A5" s="46">
        <v>11</v>
      </c>
      <c r="B5" s="47" t="s">
        <v>35</v>
      </c>
      <c r="C5" s="48">
        <v>70</v>
      </c>
      <c r="D5" s="48">
        <v>80</v>
      </c>
      <c r="E5" s="48">
        <v>55.984999999999999</v>
      </c>
      <c r="F5" s="48">
        <f t="shared" si="0"/>
        <v>79.978571428571428</v>
      </c>
      <c r="G5" s="48">
        <f t="shared" si="1"/>
        <v>69.981249999999989</v>
      </c>
    </row>
    <row r="6" spans="1:7" s="45" customFormat="1" ht="10.5" x14ac:dyDescent="0.15">
      <c r="A6" s="46">
        <v>12</v>
      </c>
      <c r="B6" s="47" t="s">
        <v>36</v>
      </c>
      <c r="C6" s="48">
        <v>0</v>
      </c>
      <c r="D6" s="48">
        <v>176.23099999999999</v>
      </c>
      <c r="E6" s="48">
        <v>187.43100000000001</v>
      </c>
      <c r="F6" s="48">
        <v>0</v>
      </c>
      <c r="G6" s="48">
        <f t="shared" si="1"/>
        <v>106.35529503889782</v>
      </c>
    </row>
    <row r="7" spans="1:7" s="45" customFormat="1" ht="10.5" x14ac:dyDescent="0.15">
      <c r="A7" s="46">
        <v>13</v>
      </c>
      <c r="B7" s="47" t="s">
        <v>37</v>
      </c>
      <c r="C7" s="48">
        <v>1450</v>
      </c>
      <c r="D7" s="48">
        <v>1600</v>
      </c>
      <c r="E7" s="48">
        <v>1215.684</v>
      </c>
      <c r="F7" s="48">
        <f t="shared" si="0"/>
        <v>83.840275862068964</v>
      </c>
      <c r="G7" s="48">
        <f t="shared" si="1"/>
        <v>75.980249999999998</v>
      </c>
    </row>
    <row r="8" spans="1:7" s="45" customFormat="1" ht="10.5" x14ac:dyDescent="0.15">
      <c r="A8" s="46">
        <v>14</v>
      </c>
      <c r="B8" s="47" t="s">
        <v>53</v>
      </c>
      <c r="C8" s="48">
        <v>0</v>
      </c>
      <c r="D8" s="48">
        <v>2637.42</v>
      </c>
      <c r="E8" s="48">
        <v>2637.42</v>
      </c>
      <c r="F8" s="48">
        <v>0</v>
      </c>
      <c r="G8" s="48">
        <f t="shared" si="1"/>
        <v>100</v>
      </c>
    </row>
    <row r="9" spans="1:7" s="45" customFormat="1" ht="10.5" x14ac:dyDescent="0.15">
      <c r="A9" s="46">
        <v>15</v>
      </c>
      <c r="B9" s="47" t="s">
        <v>48</v>
      </c>
      <c r="C9" s="48">
        <v>35</v>
      </c>
      <c r="D9" s="48">
        <v>71.3</v>
      </c>
      <c r="E9" s="48">
        <v>71.242000000000004</v>
      </c>
      <c r="F9" s="48">
        <f t="shared" si="0"/>
        <v>203.54857142857145</v>
      </c>
      <c r="G9" s="48">
        <f t="shared" si="1"/>
        <v>99.918653576437606</v>
      </c>
    </row>
    <row r="10" spans="1:7" s="45" customFormat="1" ht="10.5" x14ac:dyDescent="0.15">
      <c r="A10" s="46">
        <v>16</v>
      </c>
      <c r="B10" s="47" t="s">
        <v>38</v>
      </c>
      <c r="C10" s="48">
        <v>6690</v>
      </c>
      <c r="D10" s="48">
        <v>6793</v>
      </c>
      <c r="E10" s="48">
        <v>8544.0405499999997</v>
      </c>
      <c r="F10" s="48">
        <f t="shared" si="0"/>
        <v>127.71361061285501</v>
      </c>
      <c r="G10" s="48">
        <f t="shared" si="1"/>
        <v>125.77713160606507</v>
      </c>
    </row>
    <row r="11" spans="1:7" s="45" customFormat="1" ht="10.5" x14ac:dyDescent="0.15">
      <c r="A11" s="46">
        <v>19</v>
      </c>
      <c r="B11" s="47" t="s">
        <v>51</v>
      </c>
      <c r="C11" s="48">
        <v>4130</v>
      </c>
      <c r="D11" s="48">
        <v>4738.8739999999998</v>
      </c>
      <c r="E11" s="48">
        <v>5652.5682699999998</v>
      </c>
      <c r="F11" s="48">
        <f t="shared" si="0"/>
        <v>136.8660598062954</v>
      </c>
      <c r="G11" s="48">
        <f t="shared" si="1"/>
        <v>119.28083063613846</v>
      </c>
    </row>
    <row r="12" spans="1:7" s="45" customFormat="1" ht="10.5" x14ac:dyDescent="0.15">
      <c r="A12" s="46">
        <v>20</v>
      </c>
      <c r="B12" s="47" t="s">
        <v>54</v>
      </c>
      <c r="C12" s="49">
        <v>0</v>
      </c>
      <c r="D12" s="48">
        <v>16497.003919999999</v>
      </c>
      <c r="E12" s="48">
        <v>17172.69673</v>
      </c>
      <c r="F12" s="48">
        <v>0</v>
      </c>
      <c r="G12" s="48">
        <f t="shared" si="1"/>
        <v>104.0958516666219</v>
      </c>
    </row>
    <row r="13" spans="1:7" s="45" customFormat="1" ht="10.5" x14ac:dyDescent="0.15">
      <c r="A13" s="46">
        <v>21</v>
      </c>
      <c r="B13" s="47" t="s">
        <v>39</v>
      </c>
      <c r="C13" s="48">
        <v>3</v>
      </c>
      <c r="D13" s="48">
        <v>13736.366</v>
      </c>
      <c r="E13" s="48">
        <v>14776.01389</v>
      </c>
      <c r="F13" s="48">
        <f t="shared" si="0"/>
        <v>492533.79633333336</v>
      </c>
      <c r="G13" s="48">
        <f t="shared" si="1"/>
        <v>107.56858029263343</v>
      </c>
    </row>
    <row r="14" spans="1:7" s="45" customFormat="1" ht="10.5" x14ac:dyDescent="0.15">
      <c r="A14" s="46">
        <v>30</v>
      </c>
      <c r="B14" s="47" t="s">
        <v>40</v>
      </c>
      <c r="C14" s="48">
        <v>850</v>
      </c>
      <c r="D14" s="48">
        <v>850</v>
      </c>
      <c r="E14" s="48">
        <v>999.88499999999999</v>
      </c>
      <c r="F14" s="48">
        <f t="shared" si="0"/>
        <v>117.6335294117647</v>
      </c>
      <c r="G14" s="48">
        <f t="shared" si="1"/>
        <v>117.6335294117647</v>
      </c>
    </row>
    <row r="15" spans="1:7" s="45" customFormat="1" ht="10.5" x14ac:dyDescent="0.15">
      <c r="A15" s="46">
        <v>40</v>
      </c>
      <c r="B15" s="47" t="s">
        <v>41</v>
      </c>
      <c r="C15" s="48">
        <v>504.9</v>
      </c>
      <c r="D15" s="48">
        <v>911.64599999999996</v>
      </c>
      <c r="E15" s="48">
        <v>986.0335</v>
      </c>
      <c r="F15" s="48">
        <f t="shared" si="0"/>
        <v>195.29283026341849</v>
      </c>
      <c r="G15" s="48">
        <f t="shared" si="1"/>
        <v>108.15969137143146</v>
      </c>
    </row>
    <row r="16" spans="1:7" s="45" customFormat="1" ht="10.5" x14ac:dyDescent="0.15">
      <c r="A16" s="46">
        <v>41</v>
      </c>
      <c r="B16" s="47" t="s">
        <v>42</v>
      </c>
      <c r="C16" s="48">
        <v>10375</v>
      </c>
      <c r="D16" s="48">
        <v>10375</v>
      </c>
      <c r="E16" s="48">
        <v>9889.0840000000007</v>
      </c>
      <c r="F16" s="48">
        <f t="shared" si="0"/>
        <v>95.316472289156621</v>
      </c>
      <c r="G16" s="48">
        <f t="shared" si="1"/>
        <v>95.316472289156621</v>
      </c>
    </row>
    <row r="17" spans="1:7" s="45" customFormat="1" ht="10.5" x14ac:dyDescent="0.15">
      <c r="A17" s="46">
        <v>50</v>
      </c>
      <c r="B17" s="47" t="s">
        <v>55</v>
      </c>
      <c r="C17" s="48">
        <v>25446.720000000001</v>
      </c>
      <c r="D17" s="48">
        <v>39659.449000000001</v>
      </c>
      <c r="E17" s="48">
        <v>40116.989399999999</v>
      </c>
      <c r="F17" s="48">
        <f t="shared" si="0"/>
        <v>157.65092475572487</v>
      </c>
      <c r="G17" s="48">
        <f t="shared" si="1"/>
        <v>101.15367311331028</v>
      </c>
    </row>
    <row r="18" spans="1:7" s="45" customFormat="1" ht="10.5" x14ac:dyDescent="0.15">
      <c r="A18" s="46">
        <v>60</v>
      </c>
      <c r="B18" s="47" t="s">
        <v>49</v>
      </c>
      <c r="C18" s="48">
        <v>0</v>
      </c>
      <c r="D18" s="48">
        <v>35783.835350000001</v>
      </c>
      <c r="E18" s="48">
        <v>35783.835350000001</v>
      </c>
      <c r="F18" s="48">
        <v>0</v>
      </c>
      <c r="G18" s="48">
        <f t="shared" si="1"/>
        <v>100</v>
      </c>
    </row>
    <row r="19" spans="1:7" s="45" customFormat="1" ht="10.5" x14ac:dyDescent="0.15">
      <c r="A19" s="46">
        <v>61</v>
      </c>
      <c r="B19" s="47" t="s">
        <v>43</v>
      </c>
      <c r="C19" s="48">
        <v>3085</v>
      </c>
      <c r="D19" s="48">
        <v>3490</v>
      </c>
      <c r="E19" s="48">
        <v>4587.4399999999996</v>
      </c>
      <c r="F19" s="48">
        <f t="shared" si="0"/>
        <v>148.70145867098864</v>
      </c>
      <c r="G19" s="48">
        <f t="shared" si="1"/>
        <v>131.44527220630371</v>
      </c>
    </row>
    <row r="20" spans="1:7" s="45" customFormat="1" ht="10.5" x14ac:dyDescent="0.15">
      <c r="A20" s="46">
        <v>70</v>
      </c>
      <c r="B20" s="47" t="s">
        <v>50</v>
      </c>
      <c r="C20" s="97">
        <v>590217.6</v>
      </c>
      <c r="D20" s="48">
        <v>591342.41052999999</v>
      </c>
      <c r="E20" s="48">
        <v>1911682.0830099999</v>
      </c>
      <c r="F20" s="48">
        <f t="shared" si="0"/>
        <v>323.89445570752213</v>
      </c>
      <c r="G20" s="48">
        <f t="shared" si="1"/>
        <v>323.27836613251276</v>
      </c>
    </row>
    <row r="21" spans="1:7" s="45" customFormat="1" ht="10.5" x14ac:dyDescent="0.15">
      <c r="A21" s="46">
        <v>71</v>
      </c>
      <c r="B21" s="47" t="s">
        <v>23</v>
      </c>
      <c r="C21" s="48">
        <v>140</v>
      </c>
      <c r="D21" s="48">
        <v>140</v>
      </c>
      <c r="E21" s="48">
        <v>2649.7869999999998</v>
      </c>
      <c r="F21" s="48">
        <f t="shared" si="0"/>
        <v>1892.7049999999997</v>
      </c>
      <c r="G21" s="48">
        <f t="shared" si="1"/>
        <v>1892.7049999999997</v>
      </c>
    </row>
    <row r="22" spans="1:7" s="45" customFormat="1" ht="10.5" x14ac:dyDescent="0.15">
      <c r="A22" s="52">
        <v>90</v>
      </c>
      <c r="B22" s="53" t="s">
        <v>56</v>
      </c>
      <c r="C22" s="48">
        <v>65539.69</v>
      </c>
      <c r="D22" s="54">
        <v>69563.498999999996</v>
      </c>
      <c r="E22" s="54">
        <v>67481.160879999996</v>
      </c>
      <c r="F22" s="48">
        <f t="shared" si="0"/>
        <v>102.96228267176728</v>
      </c>
      <c r="G22" s="48">
        <f t="shared" si="1"/>
        <v>97.00656500904303</v>
      </c>
    </row>
    <row r="23" spans="1:7" s="45" customFormat="1" ht="10.5" x14ac:dyDescent="0.15">
      <c r="A23" s="132" t="s">
        <v>44</v>
      </c>
      <c r="B23" s="133"/>
      <c r="C23" s="63">
        <f>SUM(C4:C22)</f>
        <v>708818.31</v>
      </c>
      <c r="D23" s="63">
        <f>SUM(D4:D22)</f>
        <v>798727.43479999993</v>
      </c>
      <c r="E23" s="63">
        <f>SUM(E4:E22)</f>
        <v>2124916.6975799999</v>
      </c>
      <c r="F23" s="63">
        <f t="shared" si="0"/>
        <v>299.78298635936756</v>
      </c>
      <c r="G23" s="63">
        <f>E23/D23*100</f>
        <v>266.03777521578127</v>
      </c>
    </row>
    <row r="24" spans="1:7" s="27" customFormat="1" ht="11.25" x14ac:dyDescent="0.2">
      <c r="A24" s="58"/>
      <c r="B24" s="58"/>
      <c r="C24" s="58"/>
      <c r="D24" s="58"/>
      <c r="E24" s="58"/>
      <c r="F24" s="58"/>
      <c r="G24" s="58"/>
    </row>
    <row r="25" spans="1:7" s="44" customFormat="1" ht="10.5" x14ac:dyDescent="0.15">
      <c r="A25" s="62" t="s">
        <v>31</v>
      </c>
      <c r="B25" s="62" t="s">
        <v>32</v>
      </c>
      <c r="C25" s="64" t="s">
        <v>33</v>
      </c>
      <c r="D25" s="62" t="s">
        <v>34</v>
      </c>
      <c r="E25" s="62" t="s">
        <v>69</v>
      </c>
      <c r="F25" s="62" t="s">
        <v>71</v>
      </c>
      <c r="G25" s="62" t="s">
        <v>70</v>
      </c>
    </row>
    <row r="26" spans="1:7" s="45" customFormat="1" ht="10.5" x14ac:dyDescent="0.15">
      <c r="A26" s="55">
        <v>10</v>
      </c>
      <c r="B26" s="56" t="s">
        <v>61</v>
      </c>
      <c r="C26" s="51">
        <v>9425.2000000000007</v>
      </c>
      <c r="D26" s="57">
        <v>14430.744000000001</v>
      </c>
      <c r="E26" s="57">
        <v>14050.62975</v>
      </c>
      <c r="F26" s="48">
        <f t="shared" ref="F26:F45" si="2">E26/C26*100</f>
        <v>149.07513633662944</v>
      </c>
      <c r="G26" s="48">
        <f t="shared" ref="G26:G44" si="3">E26/D26*100</f>
        <v>97.365941423394389</v>
      </c>
    </row>
    <row r="27" spans="1:7" s="45" customFormat="1" ht="10.5" x14ac:dyDescent="0.15">
      <c r="A27" s="46">
        <v>11</v>
      </c>
      <c r="B27" s="47" t="s">
        <v>35</v>
      </c>
      <c r="C27" s="50">
        <v>19218.46</v>
      </c>
      <c r="D27" s="48">
        <v>23292.388500000001</v>
      </c>
      <c r="E27" s="48">
        <v>20207.391210000002</v>
      </c>
      <c r="F27" s="48">
        <f t="shared" si="2"/>
        <v>105.14573597468268</v>
      </c>
      <c r="G27" s="48">
        <f t="shared" si="3"/>
        <v>86.755341600111123</v>
      </c>
    </row>
    <row r="28" spans="1:7" s="45" customFormat="1" ht="10.5" x14ac:dyDescent="0.15">
      <c r="A28" s="46">
        <v>12</v>
      </c>
      <c r="B28" s="47" t="s">
        <v>36</v>
      </c>
      <c r="C28" s="51">
        <v>1399.92</v>
      </c>
      <c r="D28" s="48">
        <v>1566.1510000000001</v>
      </c>
      <c r="E28" s="48">
        <v>1156.82943</v>
      </c>
      <c r="F28" s="48">
        <f t="shared" si="2"/>
        <v>82.635395594033952</v>
      </c>
      <c r="G28" s="48">
        <f t="shared" si="3"/>
        <v>73.864488800888282</v>
      </c>
    </row>
    <row r="29" spans="1:7" s="45" customFormat="1" ht="10.5" x14ac:dyDescent="0.15">
      <c r="A29" s="46">
        <v>13</v>
      </c>
      <c r="B29" s="47" t="s">
        <v>37</v>
      </c>
      <c r="C29" s="50">
        <v>34798.050000000003</v>
      </c>
      <c r="D29" s="48">
        <v>35673.85</v>
      </c>
      <c r="E29" s="48">
        <v>34688.331879999998</v>
      </c>
      <c r="F29" s="48">
        <f t="shared" si="2"/>
        <v>99.684700378325786</v>
      </c>
      <c r="G29" s="48">
        <f t="shared" si="3"/>
        <v>97.237421472591265</v>
      </c>
    </row>
    <row r="30" spans="1:7" s="45" customFormat="1" ht="10.5" x14ac:dyDescent="0.15">
      <c r="A30" s="46">
        <v>14</v>
      </c>
      <c r="B30" s="47" t="s">
        <v>53</v>
      </c>
      <c r="C30" s="51">
        <v>145008.1</v>
      </c>
      <c r="D30" s="48">
        <v>161121.47534999999</v>
      </c>
      <c r="E30" s="48">
        <v>141786.67293999999</v>
      </c>
      <c r="F30" s="48">
        <f t="shared" si="2"/>
        <v>97.778450265881688</v>
      </c>
      <c r="G30" s="48">
        <f t="shared" si="3"/>
        <v>87.999860125411885</v>
      </c>
    </row>
    <row r="31" spans="1:7" s="45" customFormat="1" ht="10.5" x14ac:dyDescent="0.15">
      <c r="A31" s="46">
        <v>15</v>
      </c>
      <c r="B31" s="47" t="s">
        <v>48</v>
      </c>
      <c r="C31" s="51">
        <v>9587.24</v>
      </c>
      <c r="D31" s="48">
        <v>11579.462149999999</v>
      </c>
      <c r="E31" s="48">
        <v>10932.88639</v>
      </c>
      <c r="F31" s="48">
        <f t="shared" si="2"/>
        <v>114.03580582107051</v>
      </c>
      <c r="G31" s="48">
        <f t="shared" si="3"/>
        <v>94.416184865719345</v>
      </c>
    </row>
    <row r="32" spans="1:7" s="45" customFormat="1" ht="10.5" x14ac:dyDescent="0.15">
      <c r="A32" s="46">
        <v>16</v>
      </c>
      <c r="B32" s="47" t="s">
        <v>38</v>
      </c>
      <c r="C32" s="51">
        <v>0</v>
      </c>
      <c r="D32" s="48">
        <v>103</v>
      </c>
      <c r="E32" s="48">
        <v>77.191950000000006</v>
      </c>
      <c r="F32" s="48">
        <v>0</v>
      </c>
      <c r="G32" s="48">
        <f t="shared" si="3"/>
        <v>74.943640776699041</v>
      </c>
    </row>
    <row r="33" spans="1:7" s="45" customFormat="1" ht="10.5" x14ac:dyDescent="0.15">
      <c r="A33" s="46">
        <v>19</v>
      </c>
      <c r="B33" s="47" t="s">
        <v>51</v>
      </c>
      <c r="C33" s="50">
        <v>5818.37</v>
      </c>
      <c r="D33" s="48">
        <v>7714.3209999999999</v>
      </c>
      <c r="E33" s="48">
        <v>7262.1249399999997</v>
      </c>
      <c r="F33" s="48">
        <f t="shared" si="2"/>
        <v>124.81373546199366</v>
      </c>
      <c r="G33" s="48">
        <f t="shared" si="3"/>
        <v>94.13822603441055</v>
      </c>
    </row>
    <row r="34" spans="1:7" s="45" customFormat="1" ht="10.5" x14ac:dyDescent="0.15">
      <c r="A34" s="46">
        <v>20</v>
      </c>
      <c r="B34" s="47" t="s">
        <v>54</v>
      </c>
      <c r="C34" s="50">
        <v>59182.49</v>
      </c>
      <c r="D34" s="48">
        <v>94202.289919999996</v>
      </c>
      <c r="E34" s="48">
        <v>94026.625920000006</v>
      </c>
      <c r="F34" s="48">
        <f t="shared" si="2"/>
        <v>158.87575179753338</v>
      </c>
      <c r="G34" s="48">
        <f t="shared" si="3"/>
        <v>99.813524702903536</v>
      </c>
    </row>
    <row r="35" spans="1:7" s="45" customFormat="1" ht="10.5" x14ac:dyDescent="0.15">
      <c r="A35" s="46">
        <v>21</v>
      </c>
      <c r="B35" s="47" t="s">
        <v>39</v>
      </c>
      <c r="C35" s="50">
        <v>3862.21</v>
      </c>
      <c r="D35" s="48">
        <v>10449.896000000001</v>
      </c>
      <c r="E35" s="48">
        <v>4761.2344800000001</v>
      </c>
      <c r="F35" s="48">
        <f t="shared" si="2"/>
        <v>123.2774623855254</v>
      </c>
      <c r="G35" s="48">
        <f t="shared" si="3"/>
        <v>45.562505885226031</v>
      </c>
    </row>
    <row r="36" spans="1:7" s="45" customFormat="1" ht="10.5" x14ac:dyDescent="0.15">
      <c r="A36" s="46">
        <v>30</v>
      </c>
      <c r="B36" s="47" t="s">
        <v>40</v>
      </c>
      <c r="C36" s="50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s="45" customFormat="1" ht="10.5" x14ac:dyDescent="0.15">
      <c r="A37" s="46">
        <v>40</v>
      </c>
      <c r="B37" s="47" t="s">
        <v>41</v>
      </c>
      <c r="C37" s="50">
        <v>2670</v>
      </c>
      <c r="D37" s="48">
        <v>3076.7460000000001</v>
      </c>
      <c r="E37" s="48">
        <v>2728.3931299999999</v>
      </c>
      <c r="F37" s="48">
        <f t="shared" si="2"/>
        <v>102.1870086142322</v>
      </c>
      <c r="G37" s="48">
        <f t="shared" si="3"/>
        <v>88.677880137001878</v>
      </c>
    </row>
    <row r="38" spans="1:7" s="45" customFormat="1" ht="10.5" x14ac:dyDescent="0.15">
      <c r="A38" s="46">
        <v>41</v>
      </c>
      <c r="B38" s="47" t="s">
        <v>42</v>
      </c>
      <c r="C38" s="50">
        <v>22416.080000000002</v>
      </c>
      <c r="D38" s="48">
        <v>22416.080000000002</v>
      </c>
      <c r="E38" s="48">
        <v>22377.440999999999</v>
      </c>
      <c r="F38" s="48">
        <f t="shared" si="2"/>
        <v>99.827628202611692</v>
      </c>
      <c r="G38" s="48">
        <f t="shared" si="3"/>
        <v>99.827628202611692</v>
      </c>
    </row>
    <row r="39" spans="1:7" s="45" customFormat="1" ht="10.5" x14ac:dyDescent="0.15">
      <c r="A39" s="46">
        <v>50</v>
      </c>
      <c r="B39" s="47" t="s">
        <v>55</v>
      </c>
      <c r="C39" s="50">
        <v>9079.9599999999991</v>
      </c>
      <c r="D39" s="48">
        <v>27308.598999999998</v>
      </c>
      <c r="E39" s="48">
        <v>21033.76586</v>
      </c>
      <c r="F39" s="48">
        <f t="shared" si="2"/>
        <v>231.65042423094374</v>
      </c>
      <c r="G39" s="48">
        <f t="shared" si="3"/>
        <v>77.022500714884728</v>
      </c>
    </row>
    <row r="40" spans="1:7" s="45" customFormat="1" ht="10.5" x14ac:dyDescent="0.15">
      <c r="A40" s="46">
        <v>60</v>
      </c>
      <c r="B40" s="47" t="s">
        <v>49</v>
      </c>
      <c r="C40" s="50">
        <v>198465</v>
      </c>
      <c r="D40" s="48">
        <v>282553.26549999998</v>
      </c>
      <c r="E40" s="48">
        <v>217872.00738</v>
      </c>
      <c r="F40" s="48">
        <f t="shared" si="2"/>
        <v>109.77855409266117</v>
      </c>
      <c r="G40" s="48">
        <f t="shared" si="3"/>
        <v>77.108295667529632</v>
      </c>
    </row>
    <row r="41" spans="1:7" s="45" customFormat="1" ht="10.5" x14ac:dyDescent="0.15">
      <c r="A41" s="46">
        <v>61</v>
      </c>
      <c r="B41" s="47" t="s">
        <v>43</v>
      </c>
      <c r="C41" s="51">
        <v>1169.51</v>
      </c>
      <c r="D41" s="48">
        <v>1530.51</v>
      </c>
      <c r="E41" s="48">
        <v>937.49699999999996</v>
      </c>
      <c r="F41" s="48">
        <f t="shared" si="2"/>
        <v>80.161520636847911</v>
      </c>
      <c r="G41" s="48">
        <f t="shared" si="3"/>
        <v>61.253895760236773</v>
      </c>
    </row>
    <row r="42" spans="1:7" s="45" customFormat="1" ht="10.5" x14ac:dyDescent="0.15">
      <c r="A42" s="46">
        <v>70</v>
      </c>
      <c r="B42" s="47" t="s">
        <v>50</v>
      </c>
      <c r="C42" s="98">
        <v>88647.5</v>
      </c>
      <c r="D42" s="48">
        <v>41653.106</v>
      </c>
      <c r="E42" s="48">
        <v>1303099.62582</v>
      </c>
      <c r="F42" s="48">
        <f t="shared" si="2"/>
        <v>1469.9789907442398</v>
      </c>
      <c r="G42" s="48">
        <f t="shared" si="3"/>
        <v>3128.4572771595949</v>
      </c>
    </row>
    <row r="43" spans="1:7" s="45" customFormat="1" ht="10.5" x14ac:dyDescent="0.15">
      <c r="A43" s="46">
        <v>71</v>
      </c>
      <c r="B43" s="47" t="s">
        <v>23</v>
      </c>
      <c r="C43" s="51">
        <v>3189.75</v>
      </c>
      <c r="D43" s="48">
        <v>3336.75</v>
      </c>
      <c r="E43" s="48">
        <v>2773.9059999999999</v>
      </c>
      <c r="F43" s="48">
        <f t="shared" si="2"/>
        <v>86.963116231679592</v>
      </c>
      <c r="G43" s="48">
        <f t="shared" si="3"/>
        <v>83.131969731025706</v>
      </c>
    </row>
    <row r="44" spans="1:7" s="45" customFormat="1" ht="10.5" x14ac:dyDescent="0.15">
      <c r="A44" s="52">
        <v>90</v>
      </c>
      <c r="B44" s="53" t="s">
        <v>56</v>
      </c>
      <c r="C44" s="51">
        <v>186620.93</v>
      </c>
      <c r="D44" s="54">
        <v>196136.24299999999</v>
      </c>
      <c r="E44" s="54">
        <v>190826.03224</v>
      </c>
      <c r="F44" s="48">
        <f t="shared" si="2"/>
        <v>102.25328543802669</v>
      </c>
      <c r="G44" s="48">
        <f t="shared" si="3"/>
        <v>97.292590763044245</v>
      </c>
    </row>
    <row r="45" spans="1:7" s="45" customFormat="1" ht="10.5" x14ac:dyDescent="0.15">
      <c r="A45" s="132" t="s">
        <v>45</v>
      </c>
      <c r="B45" s="133"/>
      <c r="C45" s="63">
        <f>SUM(C26:C44)</f>
        <v>800558.77</v>
      </c>
      <c r="D45" s="63">
        <f>SUM(D26:D44)</f>
        <v>938144.87742000003</v>
      </c>
      <c r="E45" s="63">
        <f>SUM(E26:E44)</f>
        <v>2090598.5873199999</v>
      </c>
      <c r="F45" s="63">
        <f t="shared" si="2"/>
        <v>261.1424252238221</v>
      </c>
      <c r="G45" s="63">
        <f>E45/D45*100</f>
        <v>222.84389518486444</v>
      </c>
    </row>
    <row r="46" spans="1:7" s="27" customFormat="1" ht="11.25" x14ac:dyDescent="0.2">
      <c r="A46" s="58"/>
      <c r="B46" s="58"/>
      <c r="C46" s="58"/>
      <c r="D46" s="58"/>
      <c r="E46" s="58"/>
      <c r="F46" s="58"/>
      <c r="G46" s="58"/>
    </row>
    <row r="47" spans="1:7" s="44" customFormat="1" ht="10.5" x14ac:dyDescent="0.15">
      <c r="A47" s="62" t="s">
        <v>31</v>
      </c>
      <c r="B47" s="62" t="s">
        <v>32</v>
      </c>
      <c r="C47" s="62" t="s">
        <v>33</v>
      </c>
      <c r="D47" s="62" t="s">
        <v>34</v>
      </c>
      <c r="E47" s="62" t="s">
        <v>69</v>
      </c>
      <c r="F47" s="62" t="s">
        <v>71</v>
      </c>
      <c r="G47" s="62" t="s">
        <v>70</v>
      </c>
    </row>
    <row r="48" spans="1:7" s="45" customFormat="1" ht="10.5" x14ac:dyDescent="0.15">
      <c r="A48" s="131" t="s">
        <v>46</v>
      </c>
      <c r="B48" s="131"/>
      <c r="C48" s="63">
        <f>C23-C45</f>
        <v>-91740.459999999963</v>
      </c>
      <c r="D48" s="63">
        <f>D23-D45</f>
        <v>-139417.4426200001</v>
      </c>
      <c r="E48" s="63">
        <f>E23-E45</f>
        <v>34318.110259999987</v>
      </c>
      <c r="F48" s="63">
        <f>E48/C48*100</f>
        <v>-37.407824486600575</v>
      </c>
      <c r="G48" s="63">
        <f>E48/D48*100</f>
        <v>-24.615363483275434</v>
      </c>
    </row>
    <row r="49" spans="1:7" s="45" customFormat="1" ht="10.5" x14ac:dyDescent="0.15">
      <c r="A49" s="59"/>
      <c r="B49" s="60"/>
      <c r="C49" s="61"/>
      <c r="D49" s="61"/>
      <c r="E49" s="61"/>
      <c r="F49" s="61"/>
      <c r="G49" s="61"/>
    </row>
    <row r="50" spans="1:7" s="44" customFormat="1" ht="10.5" x14ac:dyDescent="0.15">
      <c r="A50" s="62" t="s">
        <v>31</v>
      </c>
      <c r="B50" s="62" t="s">
        <v>32</v>
      </c>
      <c r="C50" s="62" t="s">
        <v>33</v>
      </c>
      <c r="D50" s="62" t="s">
        <v>34</v>
      </c>
      <c r="E50" s="62" t="s">
        <v>69</v>
      </c>
      <c r="F50" s="62" t="s">
        <v>71</v>
      </c>
      <c r="G50" s="62" t="s">
        <v>70</v>
      </c>
    </row>
    <row r="51" spans="1:7" s="45" customFormat="1" ht="10.5" x14ac:dyDescent="0.15">
      <c r="A51" s="131" t="s">
        <v>47</v>
      </c>
      <c r="B51" s="131"/>
      <c r="C51" s="63">
        <f>C45-C23</f>
        <v>91740.459999999963</v>
      </c>
      <c r="D51" s="63">
        <f>D45-D23</f>
        <v>139417.4426200001</v>
      </c>
      <c r="E51" s="63">
        <f>E45-E23</f>
        <v>-34318.110259999987</v>
      </c>
      <c r="F51" s="63">
        <f>E51/C51*100</f>
        <v>-37.407824486600575</v>
      </c>
      <c r="G51" s="63">
        <f>E51/D51*100</f>
        <v>-24.615363483275434</v>
      </c>
    </row>
    <row r="52" spans="1:7" s="27" customFormat="1" ht="11.25" x14ac:dyDescent="0.2"/>
    <row r="53" spans="1:7" s="27" customFormat="1" ht="11.25" x14ac:dyDescent="0.2">
      <c r="A53" s="27" t="s">
        <v>66</v>
      </c>
    </row>
    <row r="54" spans="1:7" s="27" customFormat="1" ht="11.25" x14ac:dyDescent="0.2">
      <c r="A54" s="27" t="s">
        <v>67</v>
      </c>
    </row>
    <row r="55" spans="1:7" s="27" customFormat="1" ht="11.25" x14ac:dyDescent="0.2">
      <c r="A55" s="27" t="s">
        <v>68</v>
      </c>
    </row>
  </sheetData>
  <mergeCells count="5">
    <mergeCell ref="A1:G1"/>
    <mergeCell ref="A48:B48"/>
    <mergeCell ref="A51:B51"/>
    <mergeCell ref="A23:B23"/>
    <mergeCell ref="A45:B45"/>
  </mergeCells>
  <phoneticPr fontId="0" type="noConversion"/>
  <printOptions horizontalCentered="1"/>
  <pageMargins left="0.19685039370078741" right="0.19685039370078741" top="0.78740157480314965" bottom="0.78740157480314965" header="0.31496062992125984" footer="0.31496062992125984"/>
  <pageSetup paperSize="9" firstPageNumber="19" orientation="portrait" useFirstPageNumber="1" r:id="rId1"/>
  <headerFooter>
    <oddFooter>&amp;C&amp;"Times New Roman,Obyčejné"&amp;8Stránka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sqref="A1:G1"/>
    </sheetView>
  </sheetViews>
  <sheetFormatPr defaultRowHeight="9.75" x14ac:dyDescent="0.15"/>
  <cols>
    <col min="1" max="1" width="7.85546875" style="10" customWidth="1"/>
    <col min="2" max="2" width="29.42578125" style="10" customWidth="1"/>
    <col min="3" max="5" width="10.7109375" style="10" customWidth="1"/>
    <col min="6" max="7" width="8.7109375" style="10" customWidth="1"/>
    <col min="8" max="16384" width="9.140625" style="10"/>
  </cols>
  <sheetData>
    <row r="1" spans="1:7" s="79" customFormat="1" ht="31.5" customHeight="1" x14ac:dyDescent="0.2">
      <c r="A1" s="130" t="s">
        <v>138</v>
      </c>
      <c r="B1" s="130"/>
      <c r="C1" s="130"/>
      <c r="D1" s="130"/>
      <c r="E1" s="130"/>
      <c r="F1" s="130"/>
      <c r="G1" s="130"/>
    </row>
    <row r="2" spans="1:7" s="9" customFormat="1" x14ac:dyDescent="0.15">
      <c r="A2" s="8"/>
      <c r="B2" s="8"/>
      <c r="C2" s="8"/>
      <c r="D2" s="8"/>
      <c r="E2" s="8"/>
      <c r="F2" s="8"/>
      <c r="G2" s="8"/>
    </row>
    <row r="3" spans="1:7" s="44" customFormat="1" ht="10.5" x14ac:dyDescent="0.15">
      <c r="A3" s="62" t="s">
        <v>31</v>
      </c>
      <c r="B3" s="62" t="s">
        <v>32</v>
      </c>
      <c r="C3" s="62" t="s">
        <v>33</v>
      </c>
      <c r="D3" s="62" t="s">
        <v>34</v>
      </c>
      <c r="E3" s="62" t="s">
        <v>69</v>
      </c>
      <c r="F3" s="62" t="s">
        <v>71</v>
      </c>
      <c r="G3" s="62" t="s">
        <v>70</v>
      </c>
    </row>
    <row r="4" spans="1:7" s="45" customFormat="1" ht="10.5" x14ac:dyDescent="0.15">
      <c r="A4" s="55">
        <v>10</v>
      </c>
      <c r="B4" s="56" t="s">
        <v>61</v>
      </c>
      <c r="C4" s="48">
        <v>281.39999999999998</v>
      </c>
      <c r="D4" s="57">
        <v>281.39999999999998</v>
      </c>
      <c r="E4" s="57">
        <v>427.31799999999998</v>
      </c>
      <c r="F4" s="48">
        <f t="shared" ref="F4:F23" si="0">E4/C4*100</f>
        <v>151.85429992892679</v>
      </c>
      <c r="G4" s="48">
        <f t="shared" ref="G4:G22" si="1">E4/D4*100</f>
        <v>151.85429992892679</v>
      </c>
    </row>
    <row r="5" spans="1:7" s="45" customFormat="1" ht="10.5" x14ac:dyDescent="0.15">
      <c r="A5" s="46">
        <v>11</v>
      </c>
      <c r="B5" s="47" t="s">
        <v>35</v>
      </c>
      <c r="C5" s="48">
        <v>70</v>
      </c>
      <c r="D5" s="48">
        <v>80</v>
      </c>
      <c r="E5" s="48">
        <v>55.984999999999999</v>
      </c>
      <c r="F5" s="48">
        <f t="shared" si="0"/>
        <v>79.978571428571428</v>
      </c>
      <c r="G5" s="48">
        <f t="shared" si="1"/>
        <v>69.981249999999989</v>
      </c>
    </row>
    <row r="6" spans="1:7" s="45" customFormat="1" ht="10.5" x14ac:dyDescent="0.15">
      <c r="A6" s="46">
        <v>12</v>
      </c>
      <c r="B6" s="47" t="s">
        <v>36</v>
      </c>
      <c r="C6" s="48">
        <v>0</v>
      </c>
      <c r="D6" s="48">
        <v>176.23099999999999</v>
      </c>
      <c r="E6" s="48">
        <v>187.43100000000001</v>
      </c>
      <c r="F6" s="48">
        <v>0</v>
      </c>
      <c r="G6" s="48">
        <f t="shared" si="1"/>
        <v>106.35529503889782</v>
      </c>
    </row>
    <row r="7" spans="1:7" s="45" customFormat="1" ht="10.5" x14ac:dyDescent="0.15">
      <c r="A7" s="46">
        <v>13</v>
      </c>
      <c r="B7" s="47" t="s">
        <v>37</v>
      </c>
      <c r="C7" s="48">
        <v>1450</v>
      </c>
      <c r="D7" s="48">
        <v>1600</v>
      </c>
      <c r="E7" s="48">
        <v>1215.684</v>
      </c>
      <c r="F7" s="48">
        <f t="shared" si="0"/>
        <v>83.840275862068964</v>
      </c>
      <c r="G7" s="48">
        <f t="shared" si="1"/>
        <v>75.980249999999998</v>
      </c>
    </row>
    <row r="8" spans="1:7" s="45" customFormat="1" ht="10.5" x14ac:dyDescent="0.15">
      <c r="A8" s="46">
        <v>14</v>
      </c>
      <c r="B8" s="47" t="s">
        <v>53</v>
      </c>
      <c r="C8" s="48">
        <v>0</v>
      </c>
      <c r="D8" s="48">
        <v>2637.42</v>
      </c>
      <c r="E8" s="48">
        <v>2637.42</v>
      </c>
      <c r="F8" s="48">
        <v>0</v>
      </c>
      <c r="G8" s="48">
        <f t="shared" si="1"/>
        <v>100</v>
      </c>
    </row>
    <row r="9" spans="1:7" s="45" customFormat="1" ht="10.5" x14ac:dyDescent="0.15">
      <c r="A9" s="46">
        <v>15</v>
      </c>
      <c r="B9" s="47" t="s">
        <v>48</v>
      </c>
      <c r="C9" s="48">
        <v>35</v>
      </c>
      <c r="D9" s="48">
        <v>71.3</v>
      </c>
      <c r="E9" s="48">
        <v>71.242000000000004</v>
      </c>
      <c r="F9" s="48">
        <f t="shared" si="0"/>
        <v>203.54857142857145</v>
      </c>
      <c r="G9" s="48">
        <f t="shared" si="1"/>
        <v>99.918653576437606</v>
      </c>
    </row>
    <row r="10" spans="1:7" s="45" customFormat="1" ht="10.5" x14ac:dyDescent="0.15">
      <c r="A10" s="46">
        <v>16</v>
      </c>
      <c r="B10" s="47" t="s">
        <v>38</v>
      </c>
      <c r="C10" s="48">
        <v>6690</v>
      </c>
      <c r="D10" s="48">
        <v>6793</v>
      </c>
      <c r="E10" s="48">
        <v>8544.0405499999997</v>
      </c>
      <c r="F10" s="48">
        <f t="shared" si="0"/>
        <v>127.71361061285501</v>
      </c>
      <c r="G10" s="48">
        <f t="shared" si="1"/>
        <v>125.77713160606507</v>
      </c>
    </row>
    <row r="11" spans="1:7" s="45" customFormat="1" ht="10.5" x14ac:dyDescent="0.15">
      <c r="A11" s="46">
        <v>19</v>
      </c>
      <c r="B11" s="47" t="s">
        <v>51</v>
      </c>
      <c r="C11" s="48">
        <v>4130</v>
      </c>
      <c r="D11" s="48">
        <v>4738.8739999999998</v>
      </c>
      <c r="E11" s="48">
        <v>5652.5682699999998</v>
      </c>
      <c r="F11" s="48">
        <f t="shared" si="0"/>
        <v>136.8660598062954</v>
      </c>
      <c r="G11" s="48">
        <f t="shared" si="1"/>
        <v>119.28083063613846</v>
      </c>
    </row>
    <row r="12" spans="1:7" s="45" customFormat="1" ht="10.5" x14ac:dyDescent="0.15">
      <c r="A12" s="46">
        <v>20</v>
      </c>
      <c r="B12" s="47" t="s">
        <v>54</v>
      </c>
      <c r="C12" s="49">
        <v>0</v>
      </c>
      <c r="D12" s="48">
        <v>16497.003919999999</v>
      </c>
      <c r="E12" s="48">
        <v>17172.69673</v>
      </c>
      <c r="F12" s="48">
        <v>0</v>
      </c>
      <c r="G12" s="48">
        <f t="shared" si="1"/>
        <v>104.0958516666219</v>
      </c>
    </row>
    <row r="13" spans="1:7" s="45" customFormat="1" ht="10.5" x14ac:dyDescent="0.15">
      <c r="A13" s="46">
        <v>21</v>
      </c>
      <c r="B13" s="47" t="s">
        <v>39</v>
      </c>
      <c r="C13" s="48">
        <v>3</v>
      </c>
      <c r="D13" s="48">
        <v>13736.366</v>
      </c>
      <c r="E13" s="48">
        <v>14776.01389</v>
      </c>
      <c r="F13" s="48">
        <f t="shared" si="0"/>
        <v>492533.79633333336</v>
      </c>
      <c r="G13" s="48">
        <f t="shared" si="1"/>
        <v>107.56858029263343</v>
      </c>
    </row>
    <row r="14" spans="1:7" s="45" customFormat="1" ht="10.5" x14ac:dyDescent="0.15">
      <c r="A14" s="46">
        <v>30</v>
      </c>
      <c r="B14" s="47" t="s">
        <v>40</v>
      </c>
      <c r="C14" s="48">
        <v>850</v>
      </c>
      <c r="D14" s="48">
        <v>850</v>
      </c>
      <c r="E14" s="48">
        <v>999.88499999999999</v>
      </c>
      <c r="F14" s="48">
        <f t="shared" si="0"/>
        <v>117.6335294117647</v>
      </c>
      <c r="G14" s="48">
        <f t="shared" si="1"/>
        <v>117.6335294117647</v>
      </c>
    </row>
    <row r="15" spans="1:7" s="45" customFormat="1" ht="10.5" x14ac:dyDescent="0.15">
      <c r="A15" s="46">
        <v>40</v>
      </c>
      <c r="B15" s="47" t="s">
        <v>41</v>
      </c>
      <c r="C15" s="48">
        <v>504.9</v>
      </c>
      <c r="D15" s="48">
        <v>911.64599999999996</v>
      </c>
      <c r="E15" s="48">
        <v>986.0335</v>
      </c>
      <c r="F15" s="48">
        <f t="shared" si="0"/>
        <v>195.29283026341849</v>
      </c>
      <c r="G15" s="48">
        <f t="shared" si="1"/>
        <v>108.15969137143146</v>
      </c>
    </row>
    <row r="16" spans="1:7" s="45" customFormat="1" ht="10.5" x14ac:dyDescent="0.15">
      <c r="A16" s="46">
        <v>41</v>
      </c>
      <c r="B16" s="47" t="s">
        <v>42</v>
      </c>
      <c r="C16" s="48">
        <v>10375</v>
      </c>
      <c r="D16" s="48">
        <v>10375</v>
      </c>
      <c r="E16" s="48">
        <v>9889.0840000000007</v>
      </c>
      <c r="F16" s="48">
        <f t="shared" si="0"/>
        <v>95.316472289156621</v>
      </c>
      <c r="G16" s="48">
        <f t="shared" si="1"/>
        <v>95.316472289156621</v>
      </c>
    </row>
    <row r="17" spans="1:7" s="45" customFormat="1" ht="10.5" x14ac:dyDescent="0.15">
      <c r="A17" s="46">
        <v>50</v>
      </c>
      <c r="B17" s="47" t="s">
        <v>55</v>
      </c>
      <c r="C17" s="48">
        <v>25446.720000000001</v>
      </c>
      <c r="D17" s="48">
        <v>39659.449000000001</v>
      </c>
      <c r="E17" s="48">
        <v>40116.989399999999</v>
      </c>
      <c r="F17" s="48">
        <f t="shared" si="0"/>
        <v>157.65092475572487</v>
      </c>
      <c r="G17" s="48">
        <f t="shared" si="1"/>
        <v>101.15367311331028</v>
      </c>
    </row>
    <row r="18" spans="1:7" s="45" customFormat="1" ht="10.5" x14ac:dyDescent="0.15">
      <c r="A18" s="46">
        <v>60</v>
      </c>
      <c r="B18" s="47" t="s">
        <v>49</v>
      </c>
      <c r="C18" s="48">
        <v>0</v>
      </c>
      <c r="D18" s="48">
        <v>35783.835350000001</v>
      </c>
      <c r="E18" s="48">
        <v>35783.835350000001</v>
      </c>
      <c r="F18" s="48">
        <v>0</v>
      </c>
      <c r="G18" s="48">
        <f t="shared" si="1"/>
        <v>100</v>
      </c>
    </row>
    <row r="19" spans="1:7" s="45" customFormat="1" ht="10.5" x14ac:dyDescent="0.15">
      <c r="A19" s="46">
        <v>61</v>
      </c>
      <c r="B19" s="47" t="s">
        <v>43</v>
      </c>
      <c r="C19" s="48">
        <v>3085</v>
      </c>
      <c r="D19" s="48">
        <v>3490</v>
      </c>
      <c r="E19" s="48">
        <v>4587.4399999999996</v>
      </c>
      <c r="F19" s="48">
        <f t="shared" si="0"/>
        <v>148.70145867098864</v>
      </c>
      <c r="G19" s="48">
        <f t="shared" si="1"/>
        <v>131.44527220630371</v>
      </c>
    </row>
    <row r="20" spans="1:7" s="45" customFormat="1" ht="10.5" x14ac:dyDescent="0.15">
      <c r="A20" s="46">
        <v>70</v>
      </c>
      <c r="B20" s="47" t="s">
        <v>50</v>
      </c>
      <c r="C20" s="97">
        <v>590217.6</v>
      </c>
      <c r="D20" s="48">
        <v>591342.41052999999</v>
      </c>
      <c r="E20" s="48">
        <v>643198.96969000006</v>
      </c>
      <c r="F20" s="48">
        <f t="shared" si="0"/>
        <v>108.97658248246071</v>
      </c>
      <c r="G20" s="48">
        <f t="shared" si="1"/>
        <v>108.76929478363016</v>
      </c>
    </row>
    <row r="21" spans="1:7" s="45" customFormat="1" ht="10.5" x14ac:dyDescent="0.15">
      <c r="A21" s="46">
        <v>71</v>
      </c>
      <c r="B21" s="47" t="s">
        <v>23</v>
      </c>
      <c r="C21" s="48">
        <v>140</v>
      </c>
      <c r="D21" s="48">
        <v>140</v>
      </c>
      <c r="E21" s="48">
        <v>160.03700000000001</v>
      </c>
      <c r="F21" s="48">
        <f t="shared" si="0"/>
        <v>114.31214285714286</v>
      </c>
      <c r="G21" s="48">
        <f t="shared" si="1"/>
        <v>114.31214285714286</v>
      </c>
    </row>
    <row r="22" spans="1:7" s="45" customFormat="1" ht="10.5" x14ac:dyDescent="0.15">
      <c r="A22" s="52">
        <v>90</v>
      </c>
      <c r="B22" s="53" t="s">
        <v>56</v>
      </c>
      <c r="C22" s="48">
        <v>65539.69</v>
      </c>
      <c r="D22" s="54">
        <v>69563.498999999996</v>
      </c>
      <c r="E22" s="54">
        <v>67481.160879999996</v>
      </c>
      <c r="F22" s="48">
        <f t="shared" si="0"/>
        <v>102.96228267176728</v>
      </c>
      <c r="G22" s="48">
        <f t="shared" si="1"/>
        <v>97.00656500904303</v>
      </c>
    </row>
    <row r="23" spans="1:7" s="45" customFormat="1" ht="10.5" x14ac:dyDescent="0.15">
      <c r="A23" s="132" t="s">
        <v>44</v>
      </c>
      <c r="B23" s="133"/>
      <c r="C23" s="63">
        <f>SUM(C4:C22)</f>
        <v>708818.31</v>
      </c>
      <c r="D23" s="63">
        <f>SUM(D4:D22)</f>
        <v>798727.43479999993</v>
      </c>
      <c r="E23" s="63">
        <f>SUM(E4:E22)</f>
        <v>853943.83426000003</v>
      </c>
      <c r="F23" s="63">
        <f t="shared" si="0"/>
        <v>120.47429111417847</v>
      </c>
      <c r="G23" s="63">
        <f>E23/D23*100</f>
        <v>106.91304656059877</v>
      </c>
    </row>
    <row r="24" spans="1:7" s="27" customFormat="1" ht="11.25" x14ac:dyDescent="0.2">
      <c r="A24" s="58"/>
      <c r="B24" s="58"/>
      <c r="C24" s="58"/>
      <c r="D24" s="58"/>
      <c r="E24" s="58"/>
      <c r="F24" s="58"/>
      <c r="G24" s="58"/>
    </row>
    <row r="25" spans="1:7" s="44" customFormat="1" ht="10.5" x14ac:dyDescent="0.15">
      <c r="A25" s="62" t="s">
        <v>31</v>
      </c>
      <c r="B25" s="62" t="s">
        <v>32</v>
      </c>
      <c r="C25" s="64" t="s">
        <v>33</v>
      </c>
      <c r="D25" s="62" t="s">
        <v>34</v>
      </c>
      <c r="E25" s="62" t="s">
        <v>69</v>
      </c>
      <c r="F25" s="62" t="s">
        <v>71</v>
      </c>
      <c r="G25" s="62" t="s">
        <v>70</v>
      </c>
    </row>
    <row r="26" spans="1:7" s="45" customFormat="1" ht="10.5" x14ac:dyDescent="0.15">
      <c r="A26" s="55">
        <v>10</v>
      </c>
      <c r="B26" s="56" t="s">
        <v>61</v>
      </c>
      <c r="C26" s="51">
        <v>9425.2000000000007</v>
      </c>
      <c r="D26" s="57">
        <v>14430.744000000001</v>
      </c>
      <c r="E26" s="57">
        <v>14050.62975</v>
      </c>
      <c r="F26" s="48">
        <f t="shared" ref="F26:F45" si="2">E26/C26*100</f>
        <v>149.07513633662944</v>
      </c>
      <c r="G26" s="48">
        <f t="shared" ref="G26:G44" si="3">E26/D26*100</f>
        <v>97.365941423394389</v>
      </c>
    </row>
    <row r="27" spans="1:7" s="45" customFormat="1" ht="10.5" x14ac:dyDescent="0.15">
      <c r="A27" s="46">
        <v>11</v>
      </c>
      <c r="B27" s="47" t="s">
        <v>35</v>
      </c>
      <c r="C27" s="50">
        <v>19218.46</v>
      </c>
      <c r="D27" s="48">
        <v>23292.388500000001</v>
      </c>
      <c r="E27" s="48">
        <v>20207.391210000002</v>
      </c>
      <c r="F27" s="48">
        <f t="shared" si="2"/>
        <v>105.14573597468268</v>
      </c>
      <c r="G27" s="48">
        <f t="shared" si="3"/>
        <v>86.755341600111123</v>
      </c>
    </row>
    <row r="28" spans="1:7" s="45" customFormat="1" ht="10.5" x14ac:dyDescent="0.15">
      <c r="A28" s="46">
        <v>12</v>
      </c>
      <c r="B28" s="47" t="s">
        <v>36</v>
      </c>
      <c r="C28" s="51">
        <v>1399.92</v>
      </c>
      <c r="D28" s="48">
        <v>1566.1510000000001</v>
      </c>
      <c r="E28" s="48">
        <v>1156.82943</v>
      </c>
      <c r="F28" s="48">
        <f t="shared" si="2"/>
        <v>82.635395594033952</v>
      </c>
      <c r="G28" s="48">
        <f t="shared" si="3"/>
        <v>73.864488800888282</v>
      </c>
    </row>
    <row r="29" spans="1:7" s="45" customFormat="1" ht="10.5" x14ac:dyDescent="0.15">
      <c r="A29" s="46">
        <v>13</v>
      </c>
      <c r="B29" s="47" t="s">
        <v>37</v>
      </c>
      <c r="C29" s="50">
        <v>34798.050000000003</v>
      </c>
      <c r="D29" s="48">
        <v>35673.85</v>
      </c>
      <c r="E29" s="48">
        <v>34688.331879999998</v>
      </c>
      <c r="F29" s="48">
        <f t="shared" si="2"/>
        <v>99.684700378325786</v>
      </c>
      <c r="G29" s="48">
        <f t="shared" si="3"/>
        <v>97.237421472591265</v>
      </c>
    </row>
    <row r="30" spans="1:7" s="45" customFormat="1" ht="10.5" x14ac:dyDescent="0.15">
      <c r="A30" s="46">
        <v>14</v>
      </c>
      <c r="B30" s="47" t="s">
        <v>53</v>
      </c>
      <c r="C30" s="51">
        <v>145008.1</v>
      </c>
      <c r="D30" s="48">
        <v>161121.47534999999</v>
      </c>
      <c r="E30" s="48">
        <v>141786.67293999999</v>
      </c>
      <c r="F30" s="48">
        <f t="shared" si="2"/>
        <v>97.778450265881688</v>
      </c>
      <c r="G30" s="48">
        <f t="shared" si="3"/>
        <v>87.999860125411885</v>
      </c>
    </row>
    <row r="31" spans="1:7" s="45" customFormat="1" ht="10.5" x14ac:dyDescent="0.15">
      <c r="A31" s="46">
        <v>15</v>
      </c>
      <c r="B31" s="47" t="s">
        <v>48</v>
      </c>
      <c r="C31" s="51">
        <v>9587.24</v>
      </c>
      <c r="D31" s="48">
        <v>11579.462149999999</v>
      </c>
      <c r="E31" s="48">
        <v>10932.88639</v>
      </c>
      <c r="F31" s="48">
        <f t="shared" si="2"/>
        <v>114.03580582107051</v>
      </c>
      <c r="G31" s="48">
        <f t="shared" si="3"/>
        <v>94.416184865719345</v>
      </c>
    </row>
    <row r="32" spans="1:7" s="45" customFormat="1" ht="10.5" x14ac:dyDescent="0.15">
      <c r="A32" s="46">
        <v>16</v>
      </c>
      <c r="B32" s="47" t="s">
        <v>38</v>
      </c>
      <c r="C32" s="51">
        <v>0</v>
      </c>
      <c r="D32" s="48">
        <v>103</v>
      </c>
      <c r="E32" s="48">
        <v>77.191950000000006</v>
      </c>
      <c r="F32" s="48">
        <v>0</v>
      </c>
      <c r="G32" s="48">
        <f t="shared" si="3"/>
        <v>74.943640776699041</v>
      </c>
    </row>
    <row r="33" spans="1:7" s="45" customFormat="1" ht="10.5" x14ac:dyDescent="0.15">
      <c r="A33" s="46">
        <v>19</v>
      </c>
      <c r="B33" s="47" t="s">
        <v>51</v>
      </c>
      <c r="C33" s="50">
        <v>5818.37</v>
      </c>
      <c r="D33" s="48">
        <v>7714.3209999999999</v>
      </c>
      <c r="E33" s="48">
        <v>7262.1249399999997</v>
      </c>
      <c r="F33" s="48">
        <f t="shared" si="2"/>
        <v>124.81373546199366</v>
      </c>
      <c r="G33" s="48">
        <f t="shared" si="3"/>
        <v>94.13822603441055</v>
      </c>
    </row>
    <row r="34" spans="1:7" s="45" customFormat="1" ht="10.5" x14ac:dyDescent="0.15">
      <c r="A34" s="46">
        <v>20</v>
      </c>
      <c r="B34" s="47" t="s">
        <v>54</v>
      </c>
      <c r="C34" s="50">
        <v>59182.49</v>
      </c>
      <c r="D34" s="48">
        <v>94202.289919999996</v>
      </c>
      <c r="E34" s="48">
        <v>94026.625920000006</v>
      </c>
      <c r="F34" s="48">
        <f t="shared" si="2"/>
        <v>158.87575179753338</v>
      </c>
      <c r="G34" s="48">
        <f t="shared" si="3"/>
        <v>99.813524702903536</v>
      </c>
    </row>
    <row r="35" spans="1:7" s="45" customFormat="1" ht="10.5" x14ac:dyDescent="0.15">
      <c r="A35" s="46">
        <v>21</v>
      </c>
      <c r="B35" s="47" t="s">
        <v>39</v>
      </c>
      <c r="C35" s="50">
        <v>3862.21</v>
      </c>
      <c r="D35" s="48">
        <v>10449.896000000001</v>
      </c>
      <c r="E35" s="48">
        <v>4761.2344800000001</v>
      </c>
      <c r="F35" s="48">
        <f t="shared" si="2"/>
        <v>123.2774623855254</v>
      </c>
      <c r="G35" s="48">
        <f t="shared" si="3"/>
        <v>45.562505885226031</v>
      </c>
    </row>
    <row r="36" spans="1:7" s="45" customFormat="1" ht="10.5" x14ac:dyDescent="0.15">
      <c r="A36" s="46">
        <v>30</v>
      </c>
      <c r="B36" s="47" t="s">
        <v>40</v>
      </c>
      <c r="C36" s="50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s="45" customFormat="1" ht="10.5" x14ac:dyDescent="0.15">
      <c r="A37" s="46">
        <v>40</v>
      </c>
      <c r="B37" s="47" t="s">
        <v>41</v>
      </c>
      <c r="C37" s="50">
        <v>2670</v>
      </c>
      <c r="D37" s="48">
        <v>3076.7460000000001</v>
      </c>
      <c r="E37" s="48">
        <v>2728.3931299999999</v>
      </c>
      <c r="F37" s="48">
        <f t="shared" si="2"/>
        <v>102.1870086142322</v>
      </c>
      <c r="G37" s="48">
        <f t="shared" si="3"/>
        <v>88.677880137001878</v>
      </c>
    </row>
    <row r="38" spans="1:7" s="45" customFormat="1" ht="10.5" x14ac:dyDescent="0.15">
      <c r="A38" s="46">
        <v>41</v>
      </c>
      <c r="B38" s="47" t="s">
        <v>42</v>
      </c>
      <c r="C38" s="50">
        <v>22416.080000000002</v>
      </c>
      <c r="D38" s="48">
        <v>22416.080000000002</v>
      </c>
      <c r="E38" s="48">
        <v>22377.440999999999</v>
      </c>
      <c r="F38" s="48">
        <f t="shared" si="2"/>
        <v>99.827628202611692</v>
      </c>
      <c r="G38" s="48">
        <f t="shared" si="3"/>
        <v>99.827628202611692</v>
      </c>
    </row>
    <row r="39" spans="1:7" s="45" customFormat="1" ht="10.5" x14ac:dyDescent="0.15">
      <c r="A39" s="46">
        <v>50</v>
      </c>
      <c r="B39" s="47" t="s">
        <v>55</v>
      </c>
      <c r="C39" s="50">
        <v>9079.9599999999991</v>
      </c>
      <c r="D39" s="48">
        <v>27308.598999999998</v>
      </c>
      <c r="E39" s="48">
        <v>21033.76586</v>
      </c>
      <c r="F39" s="48">
        <f t="shared" si="2"/>
        <v>231.65042423094374</v>
      </c>
      <c r="G39" s="48">
        <f t="shared" si="3"/>
        <v>77.022500714884728</v>
      </c>
    </row>
    <row r="40" spans="1:7" s="45" customFormat="1" ht="10.5" x14ac:dyDescent="0.15">
      <c r="A40" s="46">
        <v>60</v>
      </c>
      <c r="B40" s="47" t="s">
        <v>49</v>
      </c>
      <c r="C40" s="50">
        <v>198465</v>
      </c>
      <c r="D40" s="48">
        <v>282553.26549999998</v>
      </c>
      <c r="E40" s="48">
        <v>217872.00738</v>
      </c>
      <c r="F40" s="48">
        <f t="shared" si="2"/>
        <v>109.77855409266117</v>
      </c>
      <c r="G40" s="48">
        <f t="shared" si="3"/>
        <v>77.108295667529632</v>
      </c>
    </row>
    <row r="41" spans="1:7" s="45" customFormat="1" ht="10.5" x14ac:dyDescent="0.15">
      <c r="A41" s="46">
        <v>61</v>
      </c>
      <c r="B41" s="47" t="s">
        <v>43</v>
      </c>
      <c r="C41" s="51">
        <v>1169.51</v>
      </c>
      <c r="D41" s="48">
        <v>1530.51</v>
      </c>
      <c r="E41" s="48">
        <v>937.49699999999996</v>
      </c>
      <c r="F41" s="48">
        <f t="shared" si="2"/>
        <v>80.161520636847911</v>
      </c>
      <c r="G41" s="48">
        <f t="shared" si="3"/>
        <v>61.253895760236773</v>
      </c>
    </row>
    <row r="42" spans="1:7" s="45" customFormat="1" ht="10.5" x14ac:dyDescent="0.15">
      <c r="A42" s="46">
        <v>70</v>
      </c>
      <c r="B42" s="47" t="s">
        <v>50</v>
      </c>
      <c r="C42" s="98">
        <v>88647.5</v>
      </c>
      <c r="D42" s="48">
        <v>41653.106</v>
      </c>
      <c r="E42" s="48">
        <v>32126.762500000001</v>
      </c>
      <c r="F42" s="48">
        <f t="shared" si="2"/>
        <v>36.241024845596328</v>
      </c>
      <c r="G42" s="48">
        <f t="shared" si="3"/>
        <v>77.129332203941772</v>
      </c>
    </row>
    <row r="43" spans="1:7" s="45" customFormat="1" ht="10.5" x14ac:dyDescent="0.15">
      <c r="A43" s="46">
        <v>71</v>
      </c>
      <c r="B43" s="47" t="s">
        <v>23</v>
      </c>
      <c r="C43" s="51">
        <v>3189.75</v>
      </c>
      <c r="D43" s="48">
        <v>3336.75</v>
      </c>
      <c r="E43" s="48">
        <v>2773.9059999999999</v>
      </c>
      <c r="F43" s="48">
        <f t="shared" si="2"/>
        <v>86.963116231679592</v>
      </c>
      <c r="G43" s="48">
        <f t="shared" si="3"/>
        <v>83.131969731025706</v>
      </c>
    </row>
    <row r="44" spans="1:7" s="45" customFormat="1" ht="10.5" x14ac:dyDescent="0.15">
      <c r="A44" s="52">
        <v>90</v>
      </c>
      <c r="B44" s="53" t="s">
        <v>56</v>
      </c>
      <c r="C44" s="51">
        <v>186620.93</v>
      </c>
      <c r="D44" s="54">
        <v>196136.24299999999</v>
      </c>
      <c r="E44" s="54">
        <v>190826.03224</v>
      </c>
      <c r="F44" s="48">
        <f t="shared" si="2"/>
        <v>102.25328543802669</v>
      </c>
      <c r="G44" s="48">
        <f t="shared" si="3"/>
        <v>97.292590763044245</v>
      </c>
    </row>
    <row r="45" spans="1:7" s="45" customFormat="1" ht="10.5" x14ac:dyDescent="0.15">
      <c r="A45" s="132" t="s">
        <v>45</v>
      </c>
      <c r="B45" s="133"/>
      <c r="C45" s="63">
        <f>SUM(C26:C44)</f>
        <v>800558.77</v>
      </c>
      <c r="D45" s="63">
        <f>SUM(D26:D44)</f>
        <v>938144.87742000003</v>
      </c>
      <c r="E45" s="63">
        <f>SUM(E26:E44)</f>
        <v>819625.72399999981</v>
      </c>
      <c r="F45" s="63">
        <f t="shared" si="2"/>
        <v>102.38170571786999</v>
      </c>
      <c r="G45" s="63">
        <f>E45/D45*100</f>
        <v>87.366647063517448</v>
      </c>
    </row>
    <row r="46" spans="1:7" s="27" customFormat="1" ht="11.25" x14ac:dyDescent="0.2">
      <c r="A46" s="58"/>
      <c r="B46" s="58"/>
      <c r="C46" s="58"/>
      <c r="D46" s="58"/>
      <c r="E46" s="58"/>
      <c r="F46" s="58"/>
      <c r="G46" s="58"/>
    </row>
    <row r="47" spans="1:7" s="44" customFormat="1" ht="10.5" x14ac:dyDescent="0.15">
      <c r="A47" s="62" t="s">
        <v>31</v>
      </c>
      <c r="B47" s="62" t="s">
        <v>32</v>
      </c>
      <c r="C47" s="62" t="s">
        <v>33</v>
      </c>
      <c r="D47" s="62" t="s">
        <v>34</v>
      </c>
      <c r="E47" s="62" t="s">
        <v>69</v>
      </c>
      <c r="F47" s="62" t="s">
        <v>71</v>
      </c>
      <c r="G47" s="62" t="s">
        <v>70</v>
      </c>
    </row>
    <row r="48" spans="1:7" s="45" customFormat="1" ht="10.5" x14ac:dyDescent="0.15">
      <c r="A48" s="131" t="s">
        <v>46</v>
      </c>
      <c r="B48" s="131"/>
      <c r="C48" s="63">
        <f>C23-C45</f>
        <v>-91740.459999999963</v>
      </c>
      <c r="D48" s="63">
        <f>D23-D45</f>
        <v>-139417.4426200001</v>
      </c>
      <c r="E48" s="63">
        <f>E23-E45</f>
        <v>34318.11026000022</v>
      </c>
      <c r="F48" s="63">
        <f>E48/C48*100</f>
        <v>-37.407824486600823</v>
      </c>
      <c r="G48" s="63">
        <f>E48/D48*100</f>
        <v>-24.615363483275601</v>
      </c>
    </row>
    <row r="49" spans="1:7" s="45" customFormat="1" ht="10.5" x14ac:dyDescent="0.15">
      <c r="A49" s="59"/>
      <c r="B49" s="60"/>
      <c r="C49" s="61"/>
      <c r="D49" s="61"/>
      <c r="E49" s="61"/>
      <c r="F49" s="61"/>
      <c r="G49" s="61"/>
    </row>
    <row r="50" spans="1:7" s="44" customFormat="1" ht="10.5" x14ac:dyDescent="0.15">
      <c r="A50" s="62" t="s">
        <v>31</v>
      </c>
      <c r="B50" s="62" t="s">
        <v>32</v>
      </c>
      <c r="C50" s="62" t="s">
        <v>33</v>
      </c>
      <c r="D50" s="62" t="s">
        <v>34</v>
      </c>
      <c r="E50" s="62" t="s">
        <v>69</v>
      </c>
      <c r="F50" s="62" t="s">
        <v>71</v>
      </c>
      <c r="G50" s="62" t="s">
        <v>70</v>
      </c>
    </row>
    <row r="51" spans="1:7" s="45" customFormat="1" ht="10.5" x14ac:dyDescent="0.15">
      <c r="A51" s="131" t="s">
        <v>47</v>
      </c>
      <c r="B51" s="131"/>
      <c r="C51" s="63">
        <f>C45-C23</f>
        <v>91740.459999999963</v>
      </c>
      <c r="D51" s="63">
        <f>D45-D23</f>
        <v>139417.4426200001</v>
      </c>
      <c r="E51" s="63">
        <f>E45-E23</f>
        <v>-34318.11026000022</v>
      </c>
      <c r="F51" s="63">
        <f>E51/C51*100</f>
        <v>-37.407824486600823</v>
      </c>
      <c r="G51" s="63">
        <f>E51/D51*100</f>
        <v>-24.615363483275601</v>
      </c>
    </row>
    <row r="52" spans="1:7" s="27" customFormat="1" ht="11.25" x14ac:dyDescent="0.2"/>
    <row r="53" spans="1:7" s="27" customFormat="1" ht="11.25" x14ac:dyDescent="0.2">
      <c r="A53" s="27" t="s">
        <v>66</v>
      </c>
    </row>
    <row r="54" spans="1:7" s="27" customFormat="1" ht="11.25" x14ac:dyDescent="0.2">
      <c r="A54" s="27" t="s">
        <v>67</v>
      </c>
    </row>
    <row r="55" spans="1:7" s="27" customFormat="1" ht="11.25" x14ac:dyDescent="0.2">
      <c r="A55" s="27" t="s">
        <v>68</v>
      </c>
    </row>
  </sheetData>
  <mergeCells count="5">
    <mergeCell ref="A1:G1"/>
    <mergeCell ref="A23:B23"/>
    <mergeCell ref="A45:B45"/>
    <mergeCell ref="A48:B48"/>
    <mergeCell ref="A51:B51"/>
  </mergeCells>
  <printOptions horizontalCentered="1"/>
  <pageMargins left="0.19685039370078741" right="0.19685039370078741" top="0.78740157480314965" bottom="0.78740157480314965" header="0.31496062992125984" footer="0.31496062992125984"/>
  <pageSetup paperSize="9" firstPageNumber="20" orientation="portrait" useFirstPageNumber="1" r:id="rId1"/>
  <headerFooter>
    <oddFooter>&amp;C&amp;"Times New Roman,Obyčejné"&amp;8Stránka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Vyúčtování dotací</vt:lpstr>
      <vt:lpstr>Finanční vypořádání</vt:lpstr>
      <vt:lpstr>Kapitoly-bez konsolidace</vt:lpstr>
      <vt:lpstr>Kapitoly-s konsolidací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2016-04-21T06:23:48Z</cp:lastPrinted>
  <dcterms:created xsi:type="dcterms:W3CDTF">1999-03-15T07:50:21Z</dcterms:created>
  <dcterms:modified xsi:type="dcterms:W3CDTF">2016-04-21T06:25:53Z</dcterms:modified>
</cp:coreProperties>
</file>