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_odbory\FO\Public\Zápisy z porad\ROZPOČET 2020\ZMP_Návrh _rozpočtu_2020\Návrh-na web\"/>
    </mc:Choice>
  </mc:AlternateContent>
  <bookViews>
    <workbookView xWindow="480" yWindow="615" windowWidth="18195" windowHeight="8025"/>
  </bookViews>
  <sheets>
    <sheet name="MŠ Rumunská" sheetId="5" r:id="rId1"/>
    <sheet name="MŠ Šárka" sheetId="26" r:id="rId2"/>
    <sheet name="MŠ Partyzánská" sheetId="8" r:id="rId3"/>
    <sheet name="MŠ Smetanova" sheetId="17" r:id="rId4"/>
    <sheet name="MŠ Moravská" sheetId="28" r:id="rId5"/>
    <sheet name="ZŠ a MŠ Palackého" sheetId="14" r:id="rId6"/>
    <sheet name="ZS a MŠ Kollárova" sheetId="18" r:id="rId7"/>
    <sheet name="ZŠ a MŠ J.Ž." sheetId="9" r:id="rId8"/>
    <sheet name="ZŠ a MŠ Melantrichova" sheetId="35" r:id="rId9"/>
    <sheet name="ZŠ Majakovského" sheetId="19" r:id="rId10"/>
    <sheet name="RG a ZŠ" sheetId="15" r:id="rId11"/>
    <sheet name="ZŠ ul. Dr. Horáka" sheetId="31" r:id="rId12"/>
    <sheet name="ZŠ E.Valenty" sheetId="23" r:id="rId13"/>
    <sheet name="ZUŠ" sheetId="27" r:id="rId14"/>
    <sheet name="Sportcentrum" sheetId="34" r:id="rId15"/>
    <sheet name="Divadlo" sheetId="36" r:id="rId16"/>
    <sheet name="Knihovna" sheetId="37" r:id="rId17"/>
    <sheet name="KINO METRO" sheetId="32" r:id="rId18"/>
    <sheet name="Jesle" sheetId="38" r:id="rId19"/>
  </sheets>
  <definedNames>
    <definedName name="_xlnm.Print_Area" localSheetId="15">Divadlo!$A$1:$H$44</definedName>
    <definedName name="_xlnm.Print_Area" localSheetId="16">Knihovna!$A$1:$H$44</definedName>
    <definedName name="_xlnm.Print_Area" localSheetId="4">'MŠ Moravská'!$A$1:$H$44</definedName>
    <definedName name="_xlnm.Print_Area" localSheetId="2">'MŠ Partyzánská'!$A$1:$H$44</definedName>
    <definedName name="_xlnm.Print_Area" localSheetId="0">'MŠ Rumunská'!$A$1:$H$46</definedName>
    <definedName name="_xlnm.Print_Area" localSheetId="3">'MŠ Smetanova'!$A$1:$H$44</definedName>
    <definedName name="_xlnm.Print_Area" localSheetId="1">'MŠ Šárka'!$A$1:$H$45</definedName>
    <definedName name="_xlnm.Print_Area" localSheetId="14">Sportcentrum!$A$1:$H$44</definedName>
    <definedName name="_xlnm.Print_Area" localSheetId="6">'ZS a MŠ Kollárova'!$A$1:$H$44</definedName>
    <definedName name="_xlnm.Print_Area" localSheetId="7">'ZŠ a MŠ J.Ž.'!$A$1:$H$44</definedName>
    <definedName name="_xlnm.Print_Area" localSheetId="8">'ZŠ a MŠ Melantrichova'!$A$1:$H$44</definedName>
    <definedName name="_xlnm.Print_Area" localSheetId="5">'ZŠ a MŠ Palackého'!$A$1:$H$44</definedName>
    <definedName name="_xlnm.Print_Area" localSheetId="12">'ZŠ E.Valenty'!$A$1:$H$44</definedName>
    <definedName name="_xlnm.Print_Area" localSheetId="9">'ZŠ Majakovského'!$A$1:$H$43</definedName>
    <definedName name="_xlnm.Print_Area" localSheetId="11">'ZŠ ul. Dr. Horáka'!$A$1:$H$44</definedName>
    <definedName name="_xlnm.Print_Area" localSheetId="13">ZUŠ!$A$1:$H$44</definedName>
  </definedNames>
  <calcPr calcId="152511"/>
</workbook>
</file>

<file path=xl/calcChain.xml><?xml version="1.0" encoding="utf-8"?>
<calcChain xmlns="http://schemas.openxmlformats.org/spreadsheetml/2006/main">
  <c r="G12" i="38" l="1"/>
  <c r="F12" i="38"/>
  <c r="E12" i="38"/>
  <c r="D12" i="38"/>
  <c r="C12" i="38"/>
  <c r="G7" i="38"/>
  <c r="F7" i="38"/>
  <c r="E7" i="38"/>
  <c r="D7" i="38"/>
  <c r="C7" i="38"/>
  <c r="H12" i="37" l="1"/>
  <c r="G12" i="37"/>
  <c r="F12" i="37"/>
  <c r="E12" i="37"/>
  <c r="D12" i="37"/>
  <c r="C12" i="37"/>
  <c r="H9" i="37"/>
  <c r="G9" i="37"/>
  <c r="G6" i="37" s="1"/>
  <c r="F9" i="37"/>
  <c r="F6" i="37" s="1"/>
  <c r="F34" i="37" s="1"/>
  <c r="E9" i="37"/>
  <c r="E6" i="37" s="1"/>
  <c r="D9" i="37"/>
  <c r="C9" i="37"/>
  <c r="C6" i="37" s="1"/>
  <c r="C34" i="37" s="1"/>
  <c r="H6" i="37"/>
  <c r="H34" i="37" s="1"/>
  <c r="D6" i="37"/>
  <c r="D34" i="37" s="1"/>
  <c r="E34" i="37" l="1"/>
  <c r="H12" i="36"/>
  <c r="G12" i="36"/>
  <c r="F12" i="36"/>
  <c r="E12" i="36"/>
  <c r="D12" i="36"/>
  <c r="C12" i="36"/>
  <c r="H9" i="36"/>
  <c r="H6" i="36" s="1"/>
  <c r="H34" i="36" s="1"/>
  <c r="G9" i="36"/>
  <c r="F9" i="36"/>
  <c r="E9" i="36"/>
  <c r="E6" i="36" s="1"/>
  <c r="E34" i="36" s="1"/>
  <c r="D9" i="36"/>
  <c r="D6" i="36" s="1"/>
  <c r="D34" i="36" s="1"/>
  <c r="C9" i="36"/>
  <c r="G6" i="36"/>
  <c r="F6" i="36"/>
  <c r="C6" i="36"/>
  <c r="C34" i="36" s="1"/>
  <c r="E29" i="35"/>
  <c r="E12" i="35" s="1"/>
  <c r="C29" i="35"/>
  <c r="C19" i="35"/>
  <c r="C12" i="35" s="1"/>
  <c r="C34" i="35" s="1"/>
  <c r="C16" i="35"/>
  <c r="H12" i="35"/>
  <c r="G12" i="35"/>
  <c r="F12" i="35"/>
  <c r="D12" i="35"/>
  <c r="H9" i="35"/>
  <c r="H6" i="35" s="1"/>
  <c r="H34" i="35" s="1"/>
  <c r="F9" i="35"/>
  <c r="D9" i="35"/>
  <c r="G6" i="35"/>
  <c r="F6" i="35"/>
  <c r="F34" i="35" s="1"/>
  <c r="E6" i="35"/>
  <c r="D6" i="35"/>
  <c r="D34" i="35" s="1"/>
  <c r="C6" i="35"/>
  <c r="F34" i="36" l="1"/>
  <c r="G34" i="35"/>
  <c r="E34" i="35"/>
  <c r="G34" i="36"/>
  <c r="G22" i="34"/>
  <c r="E22" i="34"/>
  <c r="C22" i="34"/>
  <c r="G21" i="34"/>
  <c r="E21" i="34"/>
  <c r="E12" i="34" s="1"/>
  <c r="C21" i="34"/>
  <c r="G20" i="34"/>
  <c r="E20" i="34"/>
  <c r="C20" i="34"/>
  <c r="H12" i="34"/>
  <c r="H34" i="34" s="1"/>
  <c r="F12" i="34"/>
  <c r="F34" i="34" s="1"/>
  <c r="D12" i="34"/>
  <c r="D34" i="34" s="1"/>
  <c r="G11" i="34"/>
  <c r="E11" i="34"/>
  <c r="C11" i="34"/>
  <c r="C9" i="34" s="1"/>
  <c r="C6" i="34" s="1"/>
  <c r="H9" i="34"/>
  <c r="G9" i="34"/>
  <c r="F9" i="34"/>
  <c r="E9" i="34"/>
  <c r="D9" i="34"/>
  <c r="G6" i="34"/>
  <c r="E6" i="34"/>
  <c r="C12" i="34" l="1"/>
  <c r="G12" i="34"/>
  <c r="G34" i="34" s="1"/>
  <c r="C34" i="34"/>
  <c r="E34" i="34"/>
  <c r="H12" i="32" l="1"/>
  <c r="G12" i="32"/>
  <c r="F12" i="32"/>
  <c r="E12" i="32"/>
  <c r="D12" i="32"/>
  <c r="C12" i="32"/>
  <c r="H6" i="32"/>
  <c r="H34" i="32" s="1"/>
  <c r="G6" i="32"/>
  <c r="G34" i="32" s="1"/>
  <c r="F6" i="32"/>
  <c r="E6" i="32"/>
  <c r="D6" i="32"/>
  <c r="D34" i="32" s="1"/>
  <c r="C6" i="32"/>
  <c r="C34" i="32" s="1"/>
  <c r="E34" i="32" l="1"/>
  <c r="F34" i="32"/>
  <c r="C22" i="31"/>
  <c r="G20" i="31"/>
  <c r="E20" i="31"/>
  <c r="E12" i="31" s="1"/>
  <c r="C20" i="31"/>
  <c r="H12" i="31"/>
  <c r="G12" i="31"/>
  <c r="F12" i="31"/>
  <c r="D12" i="31"/>
  <c r="C12" i="31"/>
  <c r="H6" i="31"/>
  <c r="H34" i="31" s="1"/>
  <c r="G6" i="31"/>
  <c r="F6" i="31"/>
  <c r="F34" i="31" s="1"/>
  <c r="E6" i="31"/>
  <c r="D6" i="31"/>
  <c r="D34" i="31" s="1"/>
  <c r="C6" i="31"/>
  <c r="C34" i="31" l="1"/>
  <c r="G34" i="31"/>
  <c r="E34" i="31"/>
  <c r="H34" i="28" l="1"/>
  <c r="F34" i="28"/>
  <c r="D34" i="28"/>
  <c r="C34" i="28"/>
  <c r="G12" i="28"/>
  <c r="E12" i="28"/>
  <c r="E34" i="28" s="1"/>
  <c r="H9" i="28"/>
  <c r="G9" i="28"/>
  <c r="F9" i="28"/>
  <c r="E9" i="28"/>
  <c r="D9" i="28"/>
  <c r="H12" i="27"/>
  <c r="G12" i="27"/>
  <c r="F12" i="27"/>
  <c r="F34" i="27" s="1"/>
  <c r="E12" i="27"/>
  <c r="D12" i="27"/>
  <c r="C12" i="27"/>
  <c r="H9" i="27"/>
  <c r="H6" i="27" s="1"/>
  <c r="H34" i="27" s="1"/>
  <c r="F9" i="27"/>
  <c r="D9" i="27"/>
  <c r="G6" i="27"/>
  <c r="F6" i="27"/>
  <c r="E6" i="27"/>
  <c r="E34" i="27" s="1"/>
  <c r="D6" i="27"/>
  <c r="D34" i="27" s="1"/>
  <c r="C6" i="27"/>
  <c r="C34" i="27" s="1"/>
  <c r="H12" i="26"/>
  <c r="G12" i="26"/>
  <c r="F12" i="26"/>
  <c r="E12" i="26"/>
  <c r="D12" i="26"/>
  <c r="C12" i="26"/>
  <c r="H9" i="26"/>
  <c r="H6" i="26" s="1"/>
  <c r="H34" i="26" s="1"/>
  <c r="F9" i="26"/>
  <c r="D9" i="26"/>
  <c r="D6" i="26" s="1"/>
  <c r="D34" i="26" s="1"/>
  <c r="G6" i="26"/>
  <c r="G34" i="26" s="1"/>
  <c r="F6" i="26"/>
  <c r="F34" i="26" s="1"/>
  <c r="E6" i="26"/>
  <c r="E34" i="26" s="1"/>
  <c r="C6" i="26"/>
  <c r="C34" i="26" s="1"/>
  <c r="H12" i="23" l="1"/>
  <c r="G12" i="23"/>
  <c r="F12" i="23"/>
  <c r="E12" i="23"/>
  <c r="D12" i="23"/>
  <c r="C12" i="23"/>
  <c r="H9" i="23"/>
  <c r="H6" i="23" s="1"/>
  <c r="H34" i="23" s="1"/>
  <c r="F9" i="23"/>
  <c r="D9" i="23"/>
  <c r="D6" i="23" s="1"/>
  <c r="D34" i="23" s="1"/>
  <c r="G6" i="23"/>
  <c r="G34" i="23" s="1"/>
  <c r="F6" i="23"/>
  <c r="E6" i="23"/>
  <c r="E34" i="23" s="1"/>
  <c r="C6" i="23"/>
  <c r="C34" i="23" s="1"/>
  <c r="F34" i="23" l="1"/>
  <c r="H12" i="19"/>
  <c r="G12" i="19"/>
  <c r="F12" i="19"/>
  <c r="E12" i="19"/>
  <c r="D12" i="19"/>
  <c r="C12" i="19"/>
  <c r="H9" i="19"/>
  <c r="H6" i="19" s="1"/>
  <c r="F9" i="19"/>
  <c r="F6" i="19" s="1"/>
  <c r="F34" i="19" s="1"/>
  <c r="D9" i="19"/>
  <c r="G6" i="19"/>
  <c r="E6" i="19"/>
  <c r="D6" i="19"/>
  <c r="D34" i="19" s="1"/>
  <c r="C6" i="19"/>
  <c r="C34" i="19" s="1"/>
  <c r="H12" i="18"/>
  <c r="G12" i="18"/>
  <c r="F12" i="18"/>
  <c r="E12" i="18"/>
  <c r="D12" i="18"/>
  <c r="C12" i="18"/>
  <c r="H9" i="18"/>
  <c r="H6" i="18" s="1"/>
  <c r="H34" i="18" s="1"/>
  <c r="F9" i="18"/>
  <c r="D9" i="18"/>
  <c r="D6" i="18" s="1"/>
  <c r="D34" i="18" s="1"/>
  <c r="G6" i="18"/>
  <c r="F6" i="18"/>
  <c r="F34" i="18" s="1"/>
  <c r="E6" i="18"/>
  <c r="E34" i="18" s="1"/>
  <c r="C6" i="18"/>
  <c r="C34" i="18" s="1"/>
  <c r="E34" i="19" l="1"/>
  <c r="H34" i="19"/>
  <c r="H34" i="17"/>
  <c r="F34" i="17"/>
  <c r="E34" i="17"/>
  <c r="D34" i="17"/>
  <c r="C34" i="17"/>
  <c r="H9" i="17"/>
  <c r="H12" i="14" l="1"/>
  <c r="G12" i="14"/>
  <c r="F12" i="14"/>
  <c r="E12" i="14"/>
  <c r="D12" i="14"/>
  <c r="C12" i="14"/>
  <c r="H9" i="14"/>
  <c r="H6" i="14" s="1"/>
  <c r="H34" i="14" s="1"/>
  <c r="D9" i="14"/>
  <c r="G6" i="14"/>
  <c r="F6" i="14"/>
  <c r="F34" i="14" s="1"/>
  <c r="E6" i="14"/>
  <c r="E34" i="14" s="1"/>
  <c r="D6" i="14"/>
  <c r="D34" i="14" s="1"/>
  <c r="C6" i="14"/>
  <c r="C34" i="14" l="1"/>
  <c r="G34" i="14"/>
  <c r="H12" i="9"/>
  <c r="H10" i="9" s="1"/>
  <c r="G12" i="9"/>
  <c r="F12" i="9"/>
  <c r="E12" i="9"/>
  <c r="D12" i="9"/>
  <c r="C12" i="9"/>
  <c r="F9" i="9"/>
  <c r="E9" i="9"/>
  <c r="D9" i="9"/>
  <c r="D6" i="9" s="1"/>
  <c r="D34" i="9" s="1"/>
  <c r="H6" i="9"/>
  <c r="G6" i="9"/>
  <c r="F6" i="9"/>
  <c r="F34" i="9" s="1"/>
  <c r="E6" i="9"/>
  <c r="E34" i="9" s="1"/>
  <c r="C6" i="9"/>
  <c r="G34" i="9" l="1"/>
  <c r="C34" i="9"/>
  <c r="F34" i="8"/>
  <c r="H12" i="8"/>
  <c r="H34" i="8" s="1"/>
  <c r="F12" i="8"/>
  <c r="D12" i="8"/>
  <c r="C12" i="8"/>
  <c r="H9" i="8"/>
  <c r="F9" i="8"/>
  <c r="D9" i="8"/>
  <c r="D6" i="8" s="1"/>
  <c r="G6" i="8"/>
  <c r="E6" i="8"/>
  <c r="E34" i="8" s="1"/>
  <c r="C6" i="8"/>
  <c r="D34" i="8" l="1"/>
  <c r="C34" i="8"/>
  <c r="H12" i="5"/>
  <c r="G12" i="5"/>
  <c r="F12" i="5"/>
  <c r="E12" i="5"/>
  <c r="D12" i="5"/>
  <c r="C12" i="5"/>
  <c r="H9" i="5"/>
  <c r="F9" i="5"/>
  <c r="E9" i="5"/>
  <c r="E6" i="5" s="1"/>
  <c r="E34" i="5" s="1"/>
  <c r="D9" i="5"/>
  <c r="D6" i="5" s="1"/>
  <c r="D34" i="5" s="1"/>
  <c r="C9" i="5"/>
  <c r="H6" i="5"/>
  <c r="G6" i="5"/>
  <c r="F6" i="5"/>
  <c r="F34" i="5" s="1"/>
  <c r="C6" i="5"/>
  <c r="H34" i="5" l="1"/>
  <c r="G34" i="5"/>
  <c r="C34" i="5"/>
</calcChain>
</file>

<file path=xl/sharedStrings.xml><?xml version="1.0" encoding="utf-8"?>
<sst xmlns="http://schemas.openxmlformats.org/spreadsheetml/2006/main" count="1577" uniqueCount="189">
  <si>
    <t>Střednědobý výhled PO na r. 2021 - 2022</t>
  </si>
  <si>
    <t>Městské divadlo v Prostějově, IČO: 00402362</t>
  </si>
  <si>
    <t>poř. č.</t>
  </si>
  <si>
    <t xml:space="preserve">Ukazatel       </t>
  </si>
  <si>
    <t>Rozpočet 2020  (v Kč)</t>
  </si>
  <si>
    <t xml:space="preserve">        Výhled 2021 (v Kč)</t>
  </si>
  <si>
    <t xml:space="preserve">       Výhled 2022 (v Kč)</t>
  </si>
  <si>
    <t>HČ</t>
  </si>
  <si>
    <t>DČ</t>
  </si>
  <si>
    <t>1.</t>
  </si>
  <si>
    <t>Výnosy celkem</t>
  </si>
  <si>
    <t>1.1.</t>
  </si>
  <si>
    <t>60X a 64X - Výnosy z činnosti</t>
  </si>
  <si>
    <t>1.2.</t>
  </si>
  <si>
    <t>66X - Finanční výnosy</t>
  </si>
  <si>
    <t>1.3.</t>
  </si>
  <si>
    <t xml:space="preserve">67X - Výnosy z transferů </t>
  </si>
  <si>
    <t>1.3.1.</t>
  </si>
  <si>
    <t xml:space="preserve">z toho příspěvek na investice </t>
  </si>
  <si>
    <t>1.3.2.</t>
  </si>
  <si>
    <t xml:space="preserve">z toho příspěvek na provoz </t>
  </si>
  <si>
    <t>2.</t>
  </si>
  <si>
    <t>Náklady celkem</t>
  </si>
  <si>
    <t>2.1.</t>
  </si>
  <si>
    <t xml:space="preserve">501 - Spotřeba materiálu </t>
  </si>
  <si>
    <t>2.2.</t>
  </si>
  <si>
    <t>502 - Spotřeba energie</t>
  </si>
  <si>
    <t>2.3.</t>
  </si>
  <si>
    <t>50X -  Jiné spotřebované nákupy</t>
  </si>
  <si>
    <t>2.4.</t>
  </si>
  <si>
    <t>511 - Opravy a udržování</t>
  </si>
  <si>
    <t>2.5.</t>
  </si>
  <si>
    <t>512 - Cestovné</t>
  </si>
  <si>
    <t>2.6.</t>
  </si>
  <si>
    <t>513 - Náklady na reprezentaci</t>
  </si>
  <si>
    <t>2.7.</t>
  </si>
  <si>
    <t>518 - Ostatní služby</t>
  </si>
  <si>
    <t>2.8.</t>
  </si>
  <si>
    <t>521 - Mzdové náklady</t>
  </si>
  <si>
    <t>2.9.</t>
  </si>
  <si>
    <t>524, 525 - Zákonné a jiné soc. pojištění</t>
  </si>
  <si>
    <t>2.10.</t>
  </si>
  <si>
    <t>527, 528  Zákonné a jiné soc. náklady</t>
  </si>
  <si>
    <t>2.11.</t>
  </si>
  <si>
    <t>53X - Daně a poplatky</t>
  </si>
  <si>
    <t>2.12.</t>
  </si>
  <si>
    <t>541, 542 - Pokuty, úroky z prodlení a penále</t>
  </si>
  <si>
    <t>2.13.</t>
  </si>
  <si>
    <t>543 - Dary a jiná bezúplatná předání</t>
  </si>
  <si>
    <t>2.14.</t>
  </si>
  <si>
    <t>549 - Ostatní náklady z činnosti</t>
  </si>
  <si>
    <t>2.15.</t>
  </si>
  <si>
    <t>54X - Jiné ostatní náklady</t>
  </si>
  <si>
    <t>2.16.</t>
  </si>
  <si>
    <t>551 - Odpisy dlouhodobého majetku</t>
  </si>
  <si>
    <t>2.17.</t>
  </si>
  <si>
    <t>558 - Náklady z drobného dlouhodobého majetku</t>
  </si>
  <si>
    <t>2.18.</t>
  </si>
  <si>
    <t>55X - Jiné odpisy, rezervy a opravné položky</t>
  </si>
  <si>
    <t>2.19.</t>
  </si>
  <si>
    <t>56X - Finanční náklady</t>
  </si>
  <si>
    <t>2.20</t>
  </si>
  <si>
    <t xml:space="preserve">57X - Náklady na transfery </t>
  </si>
  <si>
    <t>2.21</t>
  </si>
  <si>
    <t>59X - Daň z příjmů</t>
  </si>
  <si>
    <t>3.</t>
  </si>
  <si>
    <t>Výsledek hospodaření</t>
  </si>
  <si>
    <t>4.</t>
  </si>
  <si>
    <t>Průměrná měsíční mzda</t>
  </si>
  <si>
    <t>5.</t>
  </si>
  <si>
    <t>Evidenční přepočtený stav pracovníků</t>
  </si>
  <si>
    <t>6.</t>
  </si>
  <si>
    <t>Fyzický stav pracovníků</t>
  </si>
  <si>
    <r>
      <t xml:space="preserve">Řádky s poř.č. 4.-6. vyplňují všechny PO, kde jsou </t>
    </r>
    <r>
      <rPr>
        <b/>
        <u/>
        <sz val="9"/>
        <color indexed="10"/>
        <rFont val="Arial"/>
        <family val="2"/>
        <charset val="238"/>
      </rPr>
      <t>osobní náklady hrazeny částečně nebo plně z příspěvku zřizovatele</t>
    </r>
  </si>
  <si>
    <t>Vypracoval(a): Jarmila Jašková, ekonomka</t>
  </si>
  <si>
    <t>Schválil(a): PaedDr. Jana Maršálková, ředitelka</t>
  </si>
  <si>
    <t>jméno, podpis</t>
  </si>
  <si>
    <t>jméno, podpis, razítko</t>
  </si>
  <si>
    <t>V Prostějově dne 4.9.2019</t>
  </si>
  <si>
    <t xml:space="preserve">Název organizace:   Mateřská škola Prostějov, ul. Rumunská 23, příspěvková organizace, 796 01 Prostějov                                            IČ: 70982821       </t>
  </si>
  <si>
    <t xml:space="preserve">Vypracoval(a): </t>
  </si>
  <si>
    <t xml:space="preserve">Schválil(a): </t>
  </si>
  <si>
    <t>jméno, podpis: Marie Šmejkalová</t>
  </si>
  <si>
    <t>jméno, podpis, razítko: Jana Průšová</t>
  </si>
  <si>
    <t>V Prostějově dne: 4. září 2019</t>
  </si>
  <si>
    <t xml:space="preserve">Název organizace, IČO: Základní škola Prostějov, ul. Dr. Horáka 24           47922516         </t>
  </si>
  <si>
    <t>Vypracoval(a): Ing. Barbora Adámková</t>
  </si>
  <si>
    <t>Schválil(a): Mgr. Petra Rubáčová</t>
  </si>
  <si>
    <t xml:space="preserve">Název organizace, IČO:          </t>
  </si>
  <si>
    <t>Mateřská škola Prostějov, Partyzánská ul. 34     iČO 47922427</t>
  </si>
  <si>
    <t>Vypracoval(a): Mgr. Monika Zbudilová</t>
  </si>
  <si>
    <t>V Prostějově dne 4.10.2019</t>
  </si>
  <si>
    <t>Vypracoval(a): Tesaříková</t>
  </si>
  <si>
    <t>Mgr. Dalibor Ovečka</t>
  </si>
  <si>
    <t>V Prostějově dne 5. 9. 2019</t>
  </si>
  <si>
    <r>
      <rPr>
        <b/>
        <sz val="9"/>
        <rFont val="Arial"/>
        <family val="2"/>
        <charset val="238"/>
      </rPr>
      <t>Název organizace, IČO: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Základní škola a mateřská škola Prostějov, Palackého tř. 14, IČ 47922486</t>
    </r>
  </si>
  <si>
    <t>Vypracovala: Veronika Kocourková</t>
  </si>
  <si>
    <t>Schválila: Mgr. Jana Prokopová</t>
  </si>
  <si>
    <t>V Prostějově dne: 7. 10. 2019</t>
  </si>
  <si>
    <t>Střednědobý výhled PO na r. 2020 - 2021</t>
  </si>
  <si>
    <t>Název organizace, IČO:  Reálné gymnázium a základní škola města Prostějova, Studentská ul. 2, IČO 44159960</t>
  </si>
  <si>
    <t>1.4.</t>
  </si>
  <si>
    <t xml:space="preserve">Příspěvek na investice </t>
  </si>
  <si>
    <t>1.5.</t>
  </si>
  <si>
    <t xml:space="preserve">Příspěvek na provoz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</si>
  <si>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</si>
  <si>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</si>
  <si>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</si>
  <si>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</si>
  <si>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</si>
  <si>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</si>
  <si>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</si>
  <si>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</si>
  <si>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</si>
  <si>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</si>
  <si>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</si>
  <si>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</si>
  <si>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</si>
  <si>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</si>
  <si>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</si>
  <si>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</si>
  <si>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</si>
  <si>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</si>
  <si>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</si>
  <si>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</si>
  <si>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r>
      <t xml:space="preserve">Řádky č. 24-26 vyplňují všechny PO, kde jsou </t>
    </r>
    <r>
      <rPr>
        <b/>
        <u/>
        <sz val="9"/>
        <color indexed="10"/>
        <rFont val="Arial"/>
        <family val="2"/>
        <charset val="238"/>
      </rPr>
      <t>osobní náklady hrazeny částečně nebo plně z příspěvku zřizovatele</t>
    </r>
  </si>
  <si>
    <t>Vypracoval(a):  Ing. Jana Cesarová</t>
  </si>
  <si>
    <t>Mateřská škola Prostějov, Smetanova ul. 24, příspěšvková organizace</t>
  </si>
  <si>
    <t>Vypracoval(a): Eva Pírková</t>
  </si>
  <si>
    <t>Eva Pírková</t>
  </si>
  <si>
    <t>V Prostějově dne</t>
  </si>
  <si>
    <t xml:space="preserve">Název organizace, IČO: Základní škola a mateřská škola Prostějov, Kollárova ul. 4, IČ 47922494          </t>
  </si>
  <si>
    <t>Vypracovala: L. Pluhařová</t>
  </si>
  <si>
    <t>RNDr. Josef Hrachovec</t>
  </si>
  <si>
    <t>Základní škola Prostějov, ul. Vl. Majakovského 1, IČO 62859056</t>
  </si>
  <si>
    <t>D. Kolínská</t>
  </si>
  <si>
    <t>Základní škola Prostějov, ul. E. Valenty 52, Prostějov , IČO: 47922303</t>
  </si>
  <si>
    <t>Vypracoval(a): Markéta Pižlová</t>
  </si>
  <si>
    <t>Schválil(a):  Mgr. Radim Weisser, ředitel</t>
  </si>
  <si>
    <t>V Prostějově dne 7. 10. 2019</t>
  </si>
  <si>
    <t>Mateřská škola Prostějov, ul. Šárka 4a, 47922435</t>
  </si>
  <si>
    <t>Mgr. Iveta Bittnerová</t>
  </si>
  <si>
    <t>Základní umělecká škola Vladimíra Ambrose Protějov, IČO: 00402338</t>
  </si>
  <si>
    <t>Vypracoval(a): S. Sogelová</t>
  </si>
  <si>
    <t>Schválil(a): Mrgr. Eliška Kunčíková</t>
  </si>
  <si>
    <t>V Prostějově dne:  5.9.2019</t>
  </si>
  <si>
    <t>MATEŘSKÁ  ŠKOLA  PROSTĚJOV,  MORAVSKÁ  UL.  30,  PŘÍSPĚVKOVÁ  ORGANIZACE</t>
  </si>
  <si>
    <t>IČ: 70982945</t>
  </si>
  <si>
    <t>PaedDr. Alena Hekalová, ředitelka školy</t>
  </si>
  <si>
    <t>KINO METRO 70 Prostějov, příspěvková organizace, IČO. 05592178</t>
  </si>
  <si>
    <r>
      <t xml:space="preserve">Řádky s poř.č. 4.-6. vyplňují všechny PO, kde jsou </t>
    </r>
    <r>
      <rPr>
        <b/>
        <u/>
        <sz val="9"/>
        <color rgb="FFFF0000"/>
        <rFont val="Arial"/>
      </rPr>
      <t>osobní náklady hrazeny částečně nebo plně z příspěvku zřizovatele</t>
    </r>
  </si>
  <si>
    <t>Vypracoval(a): Jaroslava Bočková</t>
  </si>
  <si>
    <t>Schválil(a): Mgr. Barbora Kucsa Prágerová</t>
  </si>
  <si>
    <t>Název organizace, IČO: Sportcentrum - dům dětí a mládeže Prostějov, p.o., 00840173</t>
  </si>
  <si>
    <t>Vypracoval(a): Barbora Rejsová</t>
  </si>
  <si>
    <t>Schválil(a): Bc. Jan Zatloukal</t>
  </si>
  <si>
    <t>Název organizace, IČO:          Základní škola a mateřská škola Prostějov, Melantrichova 60, IČO: 62860500</t>
  </si>
  <si>
    <t>Vypracoval(a): Blanka Černošková</t>
  </si>
  <si>
    <t>Schválil(a): Mgr. Roman Pazdera</t>
  </si>
  <si>
    <t>V Prostějově dne 5.9.2019</t>
  </si>
  <si>
    <t xml:space="preserve">Městská knihovna Prostějov, příspěvková organizace,  IČO:  67008976        </t>
  </si>
  <si>
    <t>Vypracoval(a): Jana Zatloukalová</t>
  </si>
  <si>
    <t>MgA. Aleš Procházka</t>
  </si>
  <si>
    <t>Jesle sídliště Svobody v Prostějově, příspěvková organizace</t>
  </si>
  <si>
    <t>sídliště Svobody 3577/78, Prostějov, PSČ 796 01, IČO 479 20 360</t>
  </si>
  <si>
    <t>Střednědobý rozpočtový výhled pro rok 2021 a 2022</t>
  </si>
  <si>
    <t>p.č.</t>
  </si>
  <si>
    <t>Ukazatel</t>
  </si>
  <si>
    <t>rok 2018 (skutečnost)</t>
  </si>
  <si>
    <t>rok 2019 (rozpočet)*</t>
  </si>
  <si>
    <t>rok 2020 (návrh)</t>
  </si>
  <si>
    <t>rok 2021 (výhled)</t>
  </si>
  <si>
    <t>rok 2022 (výhled)</t>
  </si>
  <si>
    <t>60X až 64X - Výnosy z činnosti</t>
  </si>
  <si>
    <t>67X - Výnosy z transferů</t>
  </si>
  <si>
    <t>Příspěvek na investice</t>
  </si>
  <si>
    <t>501 - Spotřeba materiálu</t>
  </si>
  <si>
    <t>50X - Jiné spotřebované nákupy</t>
  </si>
  <si>
    <t>524, 525 - Zákonné a jiné sociální pojištění</t>
  </si>
  <si>
    <t>527, 528 - Zákonné a jiné sociální náklady</t>
  </si>
  <si>
    <t>57X - Náklady na transfery</t>
  </si>
  <si>
    <t>* Rozpočet schválený</t>
  </si>
  <si>
    <t>Komentář:</t>
  </si>
  <si>
    <t>Výnosy:</t>
  </si>
  <si>
    <t>Předpoklad mírného navýšení výnosů z vlastní činnosti - předpokládaný nárůst 3,7 %. Příspěvek na provoz je plánován ve stejné výši.</t>
  </si>
  <si>
    <t>Náklady:</t>
  </si>
  <si>
    <t>Předpoklad navýšení cen zboží (501 - Spotřeba materiálu), cen energií (502 - Spotřeba energie) a cen služeb (518 - Ostatní služby) - meziroční nárůst 5,0 %. Nárůst mezd není plánován, bude jen v souvislosti se zákonnou platovou úpravou (521 - Mzdové náklady). Drobný majetek je obnovován průběžně. Zbylé náklady předpokládány meziročně ve stejné výši s cílem zabezpečení hospodárného provozu a zachování poslání organizace.</t>
  </si>
  <si>
    <t>Předpoklad mírného navýšení výnosů z vlastní činnosti - meziroční nárůst o 3,2 %. Příspěvek na provoz je plánován ve stejné výši.</t>
  </si>
  <si>
    <t>Předpoklad navýšení cen zboží (501 - Spotřeba materiálu), cen energií (502 - Spotřeba energie) a cen služeb (518 - Ostaní služby) - meziroční nárůst 5,0 %. Není plánován platový postup, nárůst mezd bude jen v souvislosti se zákonnou platovou úpravou (521 - Mzdové náklady). Drobný majetek je obnovován průběžně. Zbylé náklady předpokládány meziročně ve stejné výši s cílem zabezpečení hospodárného provozu a zachování poslání organizace.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</si>
</sst>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i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5"/>
      <name val="Times New Roman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sz val="11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i/>
      <sz val="9"/>
      <name val="Arial"/>
      <family val="2"/>
      <charset val="238"/>
    </font>
    <font>
      <sz val="10"/>
      <color rgb="FF000000"/>
      <name val="Arial ce"/>
    </font>
    <font>
      <b/>
      <sz val="12"/>
      <color theme="1"/>
      <name val="Arial"/>
    </font>
    <font>
      <b/>
      <sz val="18"/>
      <color theme="1"/>
      <name val="Arial ce"/>
    </font>
    <font>
      <b/>
      <sz val="9"/>
      <color theme="1"/>
      <name val="Arial"/>
    </font>
    <font>
      <sz val="8"/>
      <color theme="1"/>
      <name val="Arial"/>
    </font>
    <font>
      <sz val="10"/>
      <color theme="1"/>
      <name val="Arial ce"/>
    </font>
    <font>
      <sz val="10"/>
      <color theme="1"/>
      <name val="Arial"/>
    </font>
    <font>
      <sz val="10"/>
      <name val="Arial ce"/>
    </font>
    <font>
      <sz val="9"/>
      <color theme="1"/>
      <name val="Arial"/>
    </font>
    <font>
      <sz val="9"/>
      <color theme="1"/>
      <name val="Arial ce"/>
    </font>
    <font>
      <sz val="9"/>
      <name val="Arial"/>
    </font>
    <font>
      <i/>
      <sz val="9"/>
      <color theme="1"/>
      <name val="Arial"/>
    </font>
    <font>
      <b/>
      <sz val="8"/>
      <color rgb="FFFF0000"/>
      <name val="Arial"/>
    </font>
    <font>
      <b/>
      <u/>
      <sz val="9"/>
      <color rgb="FFFF0000"/>
      <name val="Arial"/>
    </font>
    <font>
      <b/>
      <sz val="8"/>
      <color theme="1"/>
      <name val="Arial"/>
    </font>
    <font>
      <sz val="8"/>
      <color theme="1"/>
      <name val="Arial ce"/>
    </font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6"/>
      <name val="Arial CE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3" fontId="15" fillId="0" borderId="0"/>
    <xf numFmtId="0" fontId="28" fillId="0" borderId="0"/>
    <xf numFmtId="43" fontId="44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Border="1" applyAlignment="1">
      <alignment horizontal="left"/>
    </xf>
    <xf numFmtId="0" fontId="5" fillId="0" borderId="0" xfId="1" applyFont="1" applyBorder="1"/>
    <xf numFmtId="0" fontId="1" fillId="0" borderId="0" xfId="1" applyBorder="1"/>
    <xf numFmtId="0" fontId="1" fillId="0" borderId="3" xfId="1" applyBorder="1"/>
    <xf numFmtId="0" fontId="1" fillId="0" borderId="2" xfId="1" applyBorder="1"/>
    <xf numFmtId="0" fontId="1" fillId="0" borderId="4" xfId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7" fillId="0" borderId="8" xfId="1" applyFont="1" applyBorder="1"/>
    <xf numFmtId="3" fontId="7" fillId="0" borderId="8" xfId="1" applyNumberFormat="1" applyFont="1" applyBorder="1"/>
    <xf numFmtId="3" fontId="7" fillId="0" borderId="8" xfId="2" applyNumberFormat="1" applyFont="1" applyBorder="1"/>
    <xf numFmtId="3" fontId="9" fillId="0" borderId="8" xfId="1" applyNumberFormat="1" applyFont="1" applyBorder="1"/>
    <xf numFmtId="49" fontId="6" fillId="0" borderId="8" xfId="1" applyNumberFormat="1" applyFont="1" applyBorder="1" applyAlignment="1">
      <alignment horizontal="left"/>
    </xf>
    <xf numFmtId="3" fontId="7" fillId="0" borderId="8" xfId="1" applyNumberFormat="1" applyFont="1" applyFill="1" applyBorder="1"/>
    <xf numFmtId="0" fontId="7" fillId="0" borderId="8" xfId="1" applyFont="1" applyFill="1" applyBorder="1"/>
    <xf numFmtId="3" fontId="7" fillId="2" borderId="8" xfId="1" applyNumberFormat="1" applyFont="1" applyFill="1" applyBorder="1"/>
    <xf numFmtId="3" fontId="4" fillId="0" borderId="8" xfId="1" applyNumberFormat="1" applyFont="1" applyFill="1" applyBorder="1"/>
    <xf numFmtId="3" fontId="4" fillId="0" borderId="8" xfId="1" applyNumberFormat="1" applyFont="1" applyBorder="1"/>
    <xf numFmtId="0" fontId="5" fillId="0" borderId="8" xfId="1" applyFont="1" applyBorder="1" applyAlignment="1">
      <alignment horizontal="left"/>
    </xf>
    <xf numFmtId="0" fontId="10" fillId="0" borderId="8" xfId="1" applyFont="1" applyBorder="1"/>
    <xf numFmtId="4" fontId="7" fillId="0" borderId="8" xfId="1" applyNumberFormat="1" applyFont="1" applyBorder="1"/>
    <xf numFmtId="4" fontId="9" fillId="0" borderId="8" xfId="1" applyNumberFormat="1" applyFont="1" applyBorder="1"/>
    <xf numFmtId="0" fontId="11" fillId="0" borderId="0" xfId="1" applyFont="1" applyAlignment="1">
      <alignment horizontal="left"/>
    </xf>
    <xf numFmtId="0" fontId="13" fillId="0" borderId="0" xfId="1" applyFont="1"/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14" fillId="0" borderId="0" xfId="1" applyFont="1" applyAlignment="1">
      <alignment horizontal="left"/>
    </xf>
    <xf numFmtId="0" fontId="10" fillId="0" borderId="0" xfId="1" applyFont="1" applyBorder="1"/>
    <xf numFmtId="4" fontId="7" fillId="0" borderId="0" xfId="1" applyNumberFormat="1" applyFont="1" applyBorder="1"/>
    <xf numFmtId="4" fontId="9" fillId="0" borderId="0" xfId="1" applyNumberFormat="1" applyFont="1" applyBorder="1"/>
    <xf numFmtId="3" fontId="16" fillId="0" borderId="8" xfId="3" applyNumberFormat="1" applyFont="1" applyFill="1" applyBorder="1"/>
    <xf numFmtId="3" fontId="16" fillId="0" borderId="3" xfId="3" applyNumberFormat="1" applyFont="1" applyFill="1" applyBorder="1"/>
    <xf numFmtId="3" fontId="16" fillId="0" borderId="9" xfId="3" applyNumberFormat="1" applyFont="1" applyFill="1" applyBorder="1" applyAlignment="1">
      <alignment horizontal="right"/>
    </xf>
    <xf numFmtId="3" fontId="16" fillId="0" borderId="8" xfId="3" applyNumberFormat="1" applyFont="1" applyFill="1" applyBorder="1" applyAlignment="1">
      <alignment horizontal="right"/>
    </xf>
    <xf numFmtId="3" fontId="16" fillId="0" borderId="4" xfId="3" applyNumberFormat="1" applyFont="1" applyFill="1" applyBorder="1" applyAlignment="1">
      <alignment horizontal="right"/>
    </xf>
    <xf numFmtId="3" fontId="16" fillId="0" borderId="3" xfId="3" applyNumberFormat="1" applyFont="1" applyFill="1" applyBorder="1" applyAlignment="1">
      <alignment horizontal="right"/>
    </xf>
    <xf numFmtId="3" fontId="16" fillId="0" borderId="10" xfId="3" applyNumberFormat="1" applyFont="1" applyFill="1" applyBorder="1" applyAlignment="1">
      <alignment horizontal="right"/>
    </xf>
    <xf numFmtId="3" fontId="16" fillId="0" borderId="11" xfId="3" applyNumberFormat="1" applyFont="1" applyFill="1" applyBorder="1" applyAlignment="1">
      <alignment horizontal="right"/>
    </xf>
    <xf numFmtId="3" fontId="16" fillId="0" borderId="12" xfId="3" applyNumberFormat="1" applyFont="1" applyFill="1" applyBorder="1" applyAlignment="1">
      <alignment horizontal="right"/>
    </xf>
    <xf numFmtId="3" fontId="16" fillId="0" borderId="1" xfId="3" applyNumberFormat="1" applyFont="1" applyFill="1" applyBorder="1" applyAlignment="1">
      <alignment horizontal="right"/>
    </xf>
    <xf numFmtId="3" fontId="16" fillId="0" borderId="13" xfId="3" applyNumberFormat="1" applyFont="1" applyFill="1" applyBorder="1" applyAlignment="1">
      <alignment horizontal="right"/>
    </xf>
    <xf numFmtId="3" fontId="16" fillId="0" borderId="3" xfId="3" applyNumberFormat="1" applyFont="1" applyFill="1" applyBorder="1" applyAlignment="1"/>
    <xf numFmtId="3" fontId="16" fillId="0" borderId="8" xfId="3" applyNumberFormat="1" applyFont="1" applyFill="1" applyBorder="1" applyAlignment="1"/>
    <xf numFmtId="3" fontId="16" fillId="0" borderId="14" xfId="3" applyNumberFormat="1" applyFont="1" applyFill="1" applyBorder="1" applyAlignment="1">
      <alignment horizontal="right"/>
    </xf>
    <xf numFmtId="3" fontId="17" fillId="0" borderId="15" xfId="3" applyNumberFormat="1" applyFont="1" applyFill="1" applyBorder="1" applyAlignment="1">
      <alignment horizontal="right"/>
    </xf>
    <xf numFmtId="3" fontId="17" fillId="0" borderId="16" xfId="3" applyNumberFormat="1" applyFont="1" applyFill="1" applyBorder="1" applyAlignment="1">
      <alignment horizontal="right"/>
    </xf>
    <xf numFmtId="4" fontId="18" fillId="0" borderId="17" xfId="3" applyNumberFormat="1" applyFont="1" applyBorder="1" applyAlignment="1">
      <alignment horizontal="right"/>
    </xf>
    <xf numFmtId="4" fontId="18" fillId="0" borderId="18" xfId="3" applyNumberFormat="1" applyFont="1" applyBorder="1" applyAlignment="1">
      <alignment horizontal="right"/>
    </xf>
    <xf numFmtId="3" fontId="18" fillId="0" borderId="19" xfId="3" applyNumberFormat="1" applyFont="1" applyBorder="1" applyAlignment="1">
      <alignment horizontal="right"/>
    </xf>
    <xf numFmtId="3" fontId="18" fillId="0" borderId="20" xfId="3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0" fontId="1" fillId="0" borderId="0" xfId="1"/>
    <xf numFmtId="0" fontId="7" fillId="0" borderId="0" xfId="1" applyFont="1"/>
    <xf numFmtId="3" fontId="7" fillId="3" borderId="8" xfId="1" applyNumberFormat="1" applyFont="1" applyFill="1" applyBorder="1"/>
    <xf numFmtId="0" fontId="20" fillId="0" borderId="0" xfId="1" applyFont="1" applyAlignment="1">
      <alignment horizontal="left"/>
    </xf>
    <xf numFmtId="0" fontId="23" fillId="0" borderId="0" xfId="1" applyFont="1"/>
    <xf numFmtId="0" fontId="5" fillId="0" borderId="0" xfId="1" applyFont="1" applyAlignment="1">
      <alignment horizontal="left"/>
    </xf>
    <xf numFmtId="0" fontId="1" fillId="0" borderId="0" xfId="1"/>
    <xf numFmtId="14" fontId="1" fillId="0" borderId="0" xfId="1" applyNumberFormat="1"/>
    <xf numFmtId="0" fontId="2" fillId="0" borderId="0" xfId="1" applyFont="1"/>
    <xf numFmtId="0" fontId="24" fillId="0" borderId="0" xfId="1" applyFont="1"/>
    <xf numFmtId="0" fontId="25" fillId="0" borderId="0" xfId="1" applyFont="1"/>
    <xf numFmtId="0" fontId="6" fillId="0" borderId="0" xfId="1" applyFont="1"/>
    <xf numFmtId="0" fontId="1" fillId="0" borderId="0" xfId="1" applyFont="1"/>
    <xf numFmtId="0" fontId="26" fillId="0" borderId="0" xfId="1" applyFont="1"/>
    <xf numFmtId="0" fontId="1" fillId="5" borderId="3" xfId="1" applyFill="1" applyBorder="1"/>
    <xf numFmtId="0" fontId="1" fillId="5" borderId="2" xfId="1" applyFill="1" applyBorder="1"/>
    <xf numFmtId="0" fontId="1" fillId="5" borderId="4" xfId="1" applyFill="1" applyBorder="1"/>
    <xf numFmtId="0" fontId="7" fillId="6" borderId="8" xfId="1" applyFont="1" applyFill="1" applyBorder="1"/>
    <xf numFmtId="3" fontId="7" fillId="6" borderId="8" xfId="1" applyNumberFormat="1" applyFont="1" applyFill="1" applyBorder="1"/>
    <xf numFmtId="0" fontId="4" fillId="7" borderId="8" xfId="1" applyFont="1" applyFill="1" applyBorder="1"/>
    <xf numFmtId="3" fontId="4" fillId="7" borderId="8" xfId="1" applyNumberFormat="1" applyFont="1" applyFill="1" applyBorder="1"/>
    <xf numFmtId="3" fontId="22" fillId="7" borderId="8" xfId="1" applyNumberFormat="1" applyFont="1" applyFill="1" applyBorder="1"/>
    <xf numFmtId="0" fontId="4" fillId="6" borderId="8" xfId="1" applyFont="1" applyFill="1" applyBorder="1"/>
    <xf numFmtId="3" fontId="4" fillId="6" borderId="8" xfId="1" applyNumberFormat="1" applyFont="1" applyFill="1" applyBorder="1"/>
    <xf numFmtId="0" fontId="4" fillId="0" borderId="8" xfId="1" applyFont="1" applyBorder="1"/>
    <xf numFmtId="3" fontId="22" fillId="0" borderId="8" xfId="1" applyNumberFormat="1" applyFont="1" applyBorder="1"/>
    <xf numFmtId="0" fontId="4" fillId="0" borderId="8" xfId="1" applyFont="1" applyFill="1" applyBorder="1"/>
    <xf numFmtId="3" fontId="4" fillId="2" borderId="8" xfId="1" applyNumberFormat="1" applyFont="1" applyFill="1" applyBorder="1"/>
    <xf numFmtId="3" fontId="22" fillId="6" borderId="8" xfId="1" applyNumberFormat="1" applyFont="1" applyFill="1" applyBorder="1"/>
    <xf numFmtId="0" fontId="27" fillId="0" borderId="8" xfId="1" applyFont="1" applyBorder="1"/>
    <xf numFmtId="4" fontId="4" fillId="0" borderId="8" xfId="1" applyNumberFormat="1" applyFont="1" applyBorder="1"/>
    <xf numFmtId="4" fontId="22" fillId="0" borderId="8" xfId="1" applyNumberFormat="1" applyFont="1" applyBorder="1"/>
    <xf numFmtId="14" fontId="1" fillId="0" borderId="0" xfId="1" applyNumberFormat="1" applyAlignment="1">
      <alignment horizontal="left"/>
    </xf>
    <xf numFmtId="0" fontId="30" fillId="0" borderId="0" xfId="4" applyFont="1" applyAlignment="1"/>
    <xf numFmtId="0" fontId="31" fillId="0" borderId="0" xfId="4" applyFont="1" applyAlignment="1">
      <alignment horizontal="left"/>
    </xf>
    <xf numFmtId="0" fontId="32" fillId="0" borderId="0" xfId="4" applyFont="1" applyAlignment="1"/>
    <xf numFmtId="0" fontId="32" fillId="0" borderId="0" xfId="4" applyFont="1" applyAlignment="1">
      <alignment horizontal="left"/>
    </xf>
    <xf numFmtId="0" fontId="33" fillId="0" borderId="0" xfId="4" applyFont="1" applyAlignment="1"/>
    <xf numFmtId="0" fontId="33" fillId="0" borderId="25" xfId="4" applyFont="1" applyBorder="1" applyAlignment="1"/>
    <xf numFmtId="0" fontId="33" fillId="0" borderId="24" xfId="4" applyFont="1" applyBorder="1" applyAlignment="1"/>
    <xf numFmtId="0" fontId="33" fillId="0" borderId="23" xfId="4" applyFont="1" applyBorder="1" applyAlignment="1"/>
    <xf numFmtId="0" fontId="36" fillId="0" borderId="27" xfId="4" applyFont="1" applyBorder="1" applyAlignment="1">
      <alignment horizontal="center"/>
    </xf>
    <xf numFmtId="0" fontId="36" fillId="0" borderId="28" xfId="4" applyFont="1" applyBorder="1" applyAlignment="1">
      <alignment horizontal="center"/>
    </xf>
    <xf numFmtId="0" fontId="37" fillId="0" borderId="29" xfId="4" applyFont="1" applyBorder="1" applyAlignment="1">
      <alignment horizontal="center"/>
    </xf>
    <xf numFmtId="0" fontId="34" fillId="0" borderId="29" xfId="4" applyFont="1" applyBorder="1" applyAlignment="1">
      <alignment horizontal="left"/>
    </xf>
    <xf numFmtId="0" fontId="36" fillId="0" borderId="29" xfId="4" applyFont="1" applyBorder="1" applyAlignment="1"/>
    <xf numFmtId="3" fontId="36" fillId="0" borderId="29" xfId="4" applyNumberFormat="1" applyFont="1" applyBorder="1" applyAlignment="1"/>
    <xf numFmtId="3" fontId="38" fillId="0" borderId="29" xfId="4" applyNumberFormat="1" applyFont="1" applyBorder="1" applyAlignment="1"/>
    <xf numFmtId="49" fontId="34" fillId="0" borderId="29" xfId="4" applyNumberFormat="1" applyFont="1" applyBorder="1" applyAlignment="1">
      <alignment horizontal="left"/>
    </xf>
    <xf numFmtId="3" fontId="31" fillId="0" borderId="29" xfId="4" applyNumberFormat="1" applyFont="1" applyBorder="1" applyAlignment="1"/>
    <xf numFmtId="3" fontId="36" fillId="8" borderId="29" xfId="4" applyNumberFormat="1" applyFont="1" applyFill="1" applyBorder="1" applyAlignment="1"/>
    <xf numFmtId="0" fontId="32" fillId="0" borderId="29" xfId="4" applyFont="1" applyBorder="1" applyAlignment="1">
      <alignment horizontal="left"/>
    </xf>
    <xf numFmtId="0" fontId="39" fillId="0" borderId="29" xfId="4" applyFont="1" applyBorder="1" applyAlignment="1"/>
    <xf numFmtId="4" fontId="36" fillId="0" borderId="29" xfId="4" applyNumberFormat="1" applyFont="1" applyBorder="1" applyAlignment="1"/>
    <xf numFmtId="0" fontId="40" fillId="0" borderId="0" xfId="4" applyFont="1" applyAlignment="1">
      <alignment horizontal="left"/>
    </xf>
    <xf numFmtId="0" fontId="42" fillId="0" borderId="0" xfId="4" applyFont="1" applyAlignment="1"/>
    <xf numFmtId="0" fontId="33" fillId="0" borderId="0" xfId="4" applyFont="1" applyAlignment="1">
      <alignment horizontal="left"/>
    </xf>
    <xf numFmtId="0" fontId="43" fillId="0" borderId="0" xfId="4" applyFont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1"/>
    <xf numFmtId="0" fontId="28" fillId="0" borderId="0" xfId="4" applyFont="1" applyAlignment="1"/>
    <xf numFmtId="0" fontId="5" fillId="0" borderId="0" xfId="1" applyFont="1" applyAlignment="1">
      <alignment horizontal="left"/>
    </xf>
    <xf numFmtId="0" fontId="1" fillId="0" borderId="0" xfId="1"/>
    <xf numFmtId="0" fontId="5" fillId="0" borderId="0" xfId="1" applyFont="1" applyAlignment="1">
      <alignment horizontal="left"/>
    </xf>
    <xf numFmtId="0" fontId="1" fillId="0" borderId="0" xfId="1"/>
    <xf numFmtId="0" fontId="1" fillId="0" borderId="0" xfId="1"/>
    <xf numFmtId="4" fontId="3" fillId="0" borderId="0" xfId="1" applyNumberFormat="1" applyFont="1"/>
    <xf numFmtId="0" fontId="1" fillId="0" borderId="0" xfId="1"/>
    <xf numFmtId="0" fontId="1" fillId="0" borderId="0" xfId="1" applyBorder="1"/>
    <xf numFmtId="0" fontId="5" fillId="0" borderId="0" xfId="1" applyFont="1"/>
    <xf numFmtId="0" fontId="5" fillId="0" borderId="0" xfId="1" applyFont="1" applyBorder="1"/>
    <xf numFmtId="0" fontId="5" fillId="0" borderId="8" xfId="1" applyFont="1" applyBorder="1"/>
    <xf numFmtId="0" fontId="13" fillId="0" borderId="0" xfId="1" applyFont="1"/>
    <xf numFmtId="0" fontId="6" fillId="0" borderId="8" xfId="1" applyFont="1" applyBorder="1"/>
    <xf numFmtId="0" fontId="7" fillId="0" borderId="8" xfId="1" applyFont="1" applyBorder="1"/>
    <xf numFmtId="0" fontId="11" fillId="0" borderId="0" xfId="1" applyFont="1"/>
    <xf numFmtId="0" fontId="7" fillId="0" borderId="8" xfId="1" applyFont="1" applyFill="1" applyBorder="1"/>
    <xf numFmtId="0" fontId="10" fillId="0" borderId="8" xfId="1" applyFont="1" applyBorder="1"/>
    <xf numFmtId="0" fontId="21" fillId="4" borderId="8" xfId="1" applyFont="1" applyFill="1" applyBorder="1"/>
    <xf numFmtId="0" fontId="4" fillId="4" borderId="8" xfId="1" applyFont="1" applyFill="1" applyBorder="1"/>
    <xf numFmtId="0" fontId="4" fillId="0" borderId="0" xfId="1" applyFont="1"/>
    <xf numFmtId="0" fontId="9" fillId="0" borderId="7" xfId="1" applyFont="1" applyFill="1" applyBorder="1"/>
    <xf numFmtId="4" fontId="1" fillId="0" borderId="0" xfId="1" applyNumberFormat="1"/>
    <xf numFmtId="4" fontId="5" fillId="0" borderId="0" xfId="1" applyNumberFormat="1" applyFont="1"/>
    <xf numFmtId="4" fontId="5" fillId="0" borderId="0" xfId="1" applyNumberFormat="1" applyFont="1" applyBorder="1"/>
    <xf numFmtId="4" fontId="1" fillId="0" borderId="0" xfId="1" applyNumberFormat="1" applyBorder="1"/>
    <xf numFmtId="4" fontId="1" fillId="0" borderId="3" xfId="1" applyNumberFormat="1" applyBorder="1"/>
    <xf numFmtId="4" fontId="1" fillId="0" borderId="2" xfId="1" applyNumberFormat="1" applyBorder="1"/>
    <xf numFmtId="4" fontId="1" fillId="0" borderId="4" xfId="1" applyNumberFormat="1" applyBorder="1"/>
    <xf numFmtId="4" fontId="7" fillId="0" borderId="6" xfId="1" applyNumberFormat="1" applyFont="1" applyBorder="1" applyAlignment="1">
      <alignment horizontal="center"/>
    </xf>
    <xf numFmtId="4" fontId="7" fillId="0" borderId="7" xfId="1" applyNumberFormat="1" applyFont="1" applyBorder="1" applyAlignment="1">
      <alignment horizontal="center"/>
    </xf>
    <xf numFmtId="4" fontId="8" fillId="0" borderId="8" xfId="1" applyNumberFormat="1" applyFont="1" applyBorder="1" applyAlignment="1">
      <alignment horizontal="center"/>
    </xf>
    <xf numFmtId="4" fontId="9" fillId="0" borderId="8" xfId="1" applyNumberFormat="1" applyFont="1" applyBorder="1" applyAlignment="1">
      <alignment horizontal="center"/>
    </xf>
    <xf numFmtId="4" fontId="22" fillId="4" borderId="8" xfId="1" applyNumberFormat="1" applyFont="1" applyFill="1" applyBorder="1"/>
    <xf numFmtId="4" fontId="13" fillId="0" borderId="0" xfId="1" applyNumberFormat="1" applyFont="1"/>
    <xf numFmtId="0" fontId="45" fillId="0" borderId="0" xfId="0" applyFont="1" applyBorder="1" applyAlignment="1">
      <alignment horizontal="center" vertical="center"/>
    </xf>
    <xf numFmtId="0" fontId="0" fillId="0" borderId="0" xfId="0" applyBorder="1"/>
    <xf numFmtId="0" fontId="27" fillId="9" borderId="30" xfId="0" applyFont="1" applyFill="1" applyBorder="1" applyAlignment="1">
      <alignment horizontal="center" vertical="center"/>
    </xf>
    <xf numFmtId="0" fontId="27" fillId="9" borderId="30" xfId="0" applyFont="1" applyFill="1" applyBorder="1" applyAlignment="1">
      <alignment horizontal="center" vertical="center" wrapText="1"/>
    </xf>
    <xf numFmtId="0" fontId="47" fillId="9" borderId="30" xfId="0" applyFont="1" applyFill="1" applyBorder="1" applyAlignment="1">
      <alignment horizontal="center" vertical="center" wrapText="1"/>
    </xf>
    <xf numFmtId="0" fontId="21" fillId="10" borderId="30" xfId="0" applyFont="1" applyFill="1" applyBorder="1" applyAlignment="1">
      <alignment vertical="center"/>
    </xf>
    <xf numFmtId="3" fontId="21" fillId="10" borderId="30" xfId="0" applyNumberFormat="1" applyFont="1" applyFill="1" applyBorder="1" applyAlignment="1">
      <alignment vertical="center"/>
    </xf>
    <xf numFmtId="3" fontId="21" fillId="10" borderId="30" xfId="5" applyNumberFormat="1" applyFont="1" applyFill="1" applyBorder="1" applyAlignment="1">
      <alignment horizontal="right" vertical="center"/>
    </xf>
    <xf numFmtId="0" fontId="48" fillId="0" borderId="31" xfId="0" applyFont="1" applyBorder="1" applyAlignment="1">
      <alignment vertical="center"/>
    </xf>
    <xf numFmtId="0" fontId="48" fillId="0" borderId="32" xfId="0" applyFont="1" applyBorder="1" applyAlignment="1">
      <alignment vertical="center"/>
    </xf>
    <xf numFmtId="3" fontId="48" fillId="0" borderId="32" xfId="0" applyNumberFormat="1" applyFont="1" applyBorder="1" applyAlignment="1">
      <alignment vertical="center"/>
    </xf>
    <xf numFmtId="3" fontId="48" fillId="0" borderId="32" xfId="5" applyNumberFormat="1" applyFont="1" applyBorder="1" applyAlignment="1">
      <alignment horizontal="right" vertical="center"/>
    </xf>
    <xf numFmtId="3" fontId="48" fillId="0" borderId="33" xfId="5" applyNumberFormat="1" applyFont="1" applyBorder="1" applyAlignment="1">
      <alignment horizontal="right" vertical="center"/>
    </xf>
    <xf numFmtId="0" fontId="48" fillId="0" borderId="34" xfId="0" applyFont="1" applyBorder="1" applyAlignment="1">
      <alignment vertical="center"/>
    </xf>
    <xf numFmtId="0" fontId="48" fillId="0" borderId="8" xfId="0" applyFont="1" applyBorder="1" applyAlignment="1">
      <alignment vertical="center"/>
    </xf>
    <xf numFmtId="3" fontId="7" fillId="0" borderId="32" xfId="5" applyNumberFormat="1" applyFont="1" applyBorder="1" applyAlignment="1">
      <alignment horizontal="right" vertical="center"/>
    </xf>
    <xf numFmtId="3" fontId="7" fillId="0" borderId="35" xfId="5" applyNumberFormat="1" applyFont="1" applyBorder="1" applyAlignment="1">
      <alignment horizontal="right" vertical="center"/>
    </xf>
    <xf numFmtId="3" fontId="49" fillId="0" borderId="32" xfId="0" applyNumberFormat="1" applyFont="1" applyBorder="1" applyAlignment="1">
      <alignment vertical="center"/>
    </xf>
    <xf numFmtId="3" fontId="4" fillId="0" borderId="32" xfId="5" applyNumberFormat="1" applyFont="1" applyBorder="1" applyAlignment="1">
      <alignment horizontal="right" vertical="center"/>
    </xf>
    <xf numFmtId="3" fontId="4" fillId="0" borderId="35" xfId="5" applyNumberFormat="1" applyFont="1" applyBorder="1" applyAlignment="1">
      <alignment horizontal="right" vertical="center"/>
    </xf>
    <xf numFmtId="0" fontId="48" fillId="0" borderId="36" xfId="0" applyFont="1" applyBorder="1" applyAlignment="1">
      <alignment vertical="center"/>
    </xf>
    <xf numFmtId="0" fontId="48" fillId="0" borderId="1" xfId="0" applyFont="1" applyBorder="1" applyAlignment="1">
      <alignment vertical="center"/>
    </xf>
    <xf numFmtId="3" fontId="48" fillId="0" borderId="1" xfId="0" applyNumberFormat="1" applyFont="1" applyBorder="1" applyAlignment="1">
      <alignment vertical="center"/>
    </xf>
    <xf numFmtId="3" fontId="48" fillId="0" borderId="1" xfId="0" applyNumberFormat="1" applyFont="1" applyBorder="1" applyAlignment="1">
      <alignment horizontal="right" vertical="center"/>
    </xf>
    <xf numFmtId="3" fontId="48" fillId="0" borderId="37" xfId="0" applyNumberFormat="1" applyFont="1" applyBorder="1" applyAlignment="1">
      <alignment horizontal="right" vertical="center"/>
    </xf>
    <xf numFmtId="0" fontId="4" fillId="10" borderId="30" xfId="0" applyFont="1" applyFill="1" applyBorder="1" applyAlignment="1">
      <alignment vertical="center"/>
    </xf>
    <xf numFmtId="3" fontId="48" fillId="0" borderId="35" xfId="5" applyNumberFormat="1" applyFont="1" applyBorder="1" applyAlignment="1">
      <alignment horizontal="right" vertical="center"/>
    </xf>
    <xf numFmtId="0" fontId="48" fillId="0" borderId="34" xfId="0" applyFont="1" applyFill="1" applyBorder="1" applyAlignment="1">
      <alignment vertical="center"/>
    </xf>
    <xf numFmtId="0" fontId="48" fillId="0" borderId="8" xfId="0" applyFont="1" applyFill="1" applyBorder="1" applyAlignment="1">
      <alignment vertical="center"/>
    </xf>
    <xf numFmtId="3" fontId="48" fillId="0" borderId="32" xfId="0" applyNumberFormat="1" applyFont="1" applyFill="1" applyBorder="1" applyAlignment="1">
      <alignment vertical="center"/>
    </xf>
    <xf numFmtId="0" fontId="48" fillId="0" borderId="36" xfId="0" applyFont="1" applyFill="1" applyBorder="1" applyAlignment="1">
      <alignment vertical="center"/>
    </xf>
    <xf numFmtId="0" fontId="48" fillId="0" borderId="5" xfId="0" applyFont="1" applyFill="1" applyBorder="1" applyAlignment="1">
      <alignment vertical="center"/>
    </xf>
    <xf numFmtId="3" fontId="48" fillId="0" borderId="5" xfId="0" applyNumberFormat="1" applyFont="1" applyFill="1" applyBorder="1" applyAlignment="1">
      <alignment vertical="center"/>
    </xf>
    <xf numFmtId="3" fontId="7" fillId="0" borderId="5" xfId="5" applyNumberFormat="1" applyFont="1" applyBorder="1" applyAlignment="1">
      <alignment horizontal="right" vertical="center"/>
    </xf>
    <xf numFmtId="3" fontId="48" fillId="0" borderId="8" xfId="0" applyNumberFormat="1" applyFont="1" applyFill="1" applyBorder="1" applyAlignment="1">
      <alignment vertical="center"/>
    </xf>
    <xf numFmtId="3" fontId="7" fillId="0" borderId="8" xfId="5" applyNumberFormat="1" applyFont="1" applyBorder="1" applyAlignment="1">
      <alignment horizontal="right" vertical="center"/>
    </xf>
    <xf numFmtId="0" fontId="48" fillId="0" borderId="38" xfId="0" applyFont="1" applyFill="1" applyBorder="1" applyAlignment="1">
      <alignment vertical="center"/>
    </xf>
    <xf numFmtId="0" fontId="48" fillId="0" borderId="39" xfId="0" applyFont="1" applyFill="1" applyBorder="1" applyAlignment="1">
      <alignment vertical="center"/>
    </xf>
    <xf numFmtId="3" fontId="48" fillId="0" borderId="39" xfId="0" applyNumberFormat="1" applyFont="1" applyFill="1" applyBorder="1" applyAlignment="1">
      <alignment vertical="center"/>
    </xf>
    <xf numFmtId="3" fontId="7" fillId="0" borderId="39" xfId="5" applyNumberFormat="1" applyFont="1" applyBorder="1" applyAlignment="1">
      <alignment horizontal="right" vertical="center"/>
    </xf>
    <xf numFmtId="3" fontId="7" fillId="0" borderId="40" xfId="5" applyNumberFormat="1" applyFont="1" applyBorder="1" applyAlignment="1">
      <alignment horizontal="right" vertical="center"/>
    </xf>
    <xf numFmtId="0" fontId="48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vertical="center"/>
    </xf>
    <xf numFmtId="3" fontId="7" fillId="0" borderId="0" xfId="5" applyNumberFormat="1" applyFont="1" applyBorder="1" applyAlignment="1">
      <alignment horizontal="right" vertical="center"/>
    </xf>
    <xf numFmtId="0" fontId="50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50" fillId="0" borderId="44" xfId="0" applyFont="1" applyBorder="1" applyAlignment="1">
      <alignment vertical="center"/>
    </xf>
    <xf numFmtId="0" fontId="50" fillId="0" borderId="38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9" fillId="0" borderId="21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1" fillId="0" borderId="0" xfId="1"/>
    <xf numFmtId="4" fontId="7" fillId="0" borderId="2" xfId="1" applyNumberFormat="1" applyFont="1" applyBorder="1" applyAlignment="1">
      <alignment horizontal="center"/>
    </xf>
    <xf numFmtId="4" fontId="7" fillId="0" borderId="3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1" fillId="0" borderId="0" xfId="1" applyFont="1" applyAlignment="1">
      <alignment horizontal="left"/>
    </xf>
    <xf numFmtId="0" fontId="29" fillId="0" borderId="0" xfId="4" applyFont="1" applyAlignment="1">
      <alignment horizontal="center"/>
    </xf>
    <xf numFmtId="0" fontId="28" fillId="0" borderId="0" xfId="4" applyFont="1" applyAlignment="1"/>
    <xf numFmtId="0" fontId="32" fillId="0" borderId="22" xfId="4" applyFont="1" applyBorder="1" applyAlignment="1">
      <alignment horizontal="left" vertical="center"/>
    </xf>
    <xf numFmtId="0" fontId="35" fillId="0" borderId="26" xfId="4" applyFont="1" applyBorder="1"/>
    <xf numFmtId="0" fontId="32" fillId="0" borderId="22" xfId="4" applyFont="1" applyBorder="1" applyAlignment="1">
      <alignment horizontal="center" vertical="center"/>
    </xf>
    <xf numFmtId="0" fontId="34" fillId="0" borderId="23" xfId="4" applyFont="1" applyBorder="1" applyAlignment="1">
      <alignment horizontal="center"/>
    </xf>
    <xf numFmtId="0" fontId="35" fillId="0" borderId="24" xfId="4" applyFont="1" applyBorder="1"/>
    <xf numFmtId="0" fontId="51" fillId="10" borderId="47" xfId="0" applyFont="1" applyFill="1" applyBorder="1" applyAlignment="1">
      <alignment horizontal="center" vertical="center"/>
    </xf>
    <xf numFmtId="0" fontId="51" fillId="10" borderId="48" xfId="0" applyFont="1" applyFill="1" applyBorder="1" applyAlignment="1">
      <alignment horizontal="center" vertical="center"/>
    </xf>
    <xf numFmtId="0" fontId="51" fillId="10" borderId="49" xfId="0" applyFont="1" applyFill="1" applyBorder="1" applyAlignment="1">
      <alignment horizontal="center" vertical="center"/>
    </xf>
    <xf numFmtId="0" fontId="50" fillId="0" borderId="45" xfId="0" applyFont="1" applyBorder="1" applyAlignment="1">
      <alignment horizontal="left" vertical="center" wrapText="1"/>
    </xf>
    <xf numFmtId="0" fontId="50" fillId="0" borderId="46" xfId="0" applyFont="1" applyBorder="1" applyAlignment="1">
      <alignment horizontal="left" vertical="center" wrapText="1"/>
    </xf>
    <xf numFmtId="0" fontId="50" fillId="0" borderId="39" xfId="0" applyFont="1" applyBorder="1" applyAlignment="1">
      <alignment horizontal="left" vertical="center" wrapText="1"/>
    </xf>
    <xf numFmtId="0" fontId="50" fillId="0" borderId="4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51" fillId="10" borderId="41" xfId="0" applyFont="1" applyFill="1" applyBorder="1" applyAlignment="1">
      <alignment horizontal="center"/>
    </xf>
    <xf numFmtId="0" fontId="51" fillId="10" borderId="42" xfId="0" applyFont="1" applyFill="1" applyBorder="1" applyAlignment="1">
      <alignment horizontal="center"/>
    </xf>
    <xf numFmtId="0" fontId="51" fillId="10" borderId="43" xfId="0" applyFont="1" applyFill="1" applyBorder="1" applyAlignment="1">
      <alignment horizontal="center"/>
    </xf>
  </cellXfs>
  <cellStyles count="6">
    <cellStyle name="Čárka" xfId="5" builtinId="3"/>
    <cellStyle name="Čárka 2" xfId="2"/>
    <cellStyle name="Normální" xfId="0" builtinId="0"/>
    <cellStyle name="Normální 2" xfId="1"/>
    <cellStyle name="Normální 3" xfId="4"/>
    <cellStyle name="normální_MŠ Raisov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Normal="100" workbookViewId="0">
      <selection activeCell="B25" sqref="B25"/>
    </sheetView>
  </sheetViews>
  <sheetFormatPr defaultRowHeight="18" customHeight="1" x14ac:dyDescent="0.2"/>
  <cols>
    <col min="1" max="1" width="5.7109375" style="33" customWidth="1"/>
    <col min="2" max="2" width="39.140625" style="2" customWidth="1"/>
    <col min="3" max="3" width="13" style="2" customWidth="1"/>
    <col min="4" max="4" width="12.140625" style="2" customWidth="1"/>
    <col min="5" max="6" width="11.42578125" style="2" customWidth="1"/>
    <col min="7" max="7" width="10.85546875" style="2" customWidth="1"/>
    <col min="8" max="8" width="11.7109375" style="2" customWidth="1"/>
    <col min="9" max="256" width="9.140625" style="2"/>
    <col min="257" max="257" width="5.7109375" style="2" customWidth="1"/>
    <col min="258" max="258" width="39.140625" style="2" customWidth="1"/>
    <col min="259" max="259" width="13" style="2" customWidth="1"/>
    <col min="260" max="260" width="12.140625" style="2" customWidth="1"/>
    <col min="261" max="262" width="11.42578125" style="2" customWidth="1"/>
    <col min="263" max="263" width="10.85546875" style="2" customWidth="1"/>
    <col min="264" max="264" width="11" style="2" customWidth="1"/>
    <col min="265" max="512" width="9.140625" style="2"/>
    <col min="513" max="513" width="5.7109375" style="2" customWidth="1"/>
    <col min="514" max="514" width="39.140625" style="2" customWidth="1"/>
    <col min="515" max="515" width="13" style="2" customWidth="1"/>
    <col min="516" max="516" width="12.140625" style="2" customWidth="1"/>
    <col min="517" max="518" width="11.42578125" style="2" customWidth="1"/>
    <col min="519" max="519" width="10.85546875" style="2" customWidth="1"/>
    <col min="520" max="520" width="11" style="2" customWidth="1"/>
    <col min="521" max="768" width="9.140625" style="2"/>
    <col min="769" max="769" width="5.7109375" style="2" customWidth="1"/>
    <col min="770" max="770" width="39.140625" style="2" customWidth="1"/>
    <col min="771" max="771" width="13" style="2" customWidth="1"/>
    <col min="772" max="772" width="12.140625" style="2" customWidth="1"/>
    <col min="773" max="774" width="11.42578125" style="2" customWidth="1"/>
    <col min="775" max="775" width="10.85546875" style="2" customWidth="1"/>
    <col min="776" max="776" width="11" style="2" customWidth="1"/>
    <col min="777" max="1024" width="9.140625" style="2"/>
    <col min="1025" max="1025" width="5.7109375" style="2" customWidth="1"/>
    <col min="1026" max="1026" width="39.140625" style="2" customWidth="1"/>
    <col min="1027" max="1027" width="13" style="2" customWidth="1"/>
    <col min="1028" max="1028" width="12.140625" style="2" customWidth="1"/>
    <col min="1029" max="1030" width="11.42578125" style="2" customWidth="1"/>
    <col min="1031" max="1031" width="10.85546875" style="2" customWidth="1"/>
    <col min="1032" max="1032" width="11" style="2" customWidth="1"/>
    <col min="1033" max="1280" width="9.140625" style="2"/>
    <col min="1281" max="1281" width="5.7109375" style="2" customWidth="1"/>
    <col min="1282" max="1282" width="39.140625" style="2" customWidth="1"/>
    <col min="1283" max="1283" width="13" style="2" customWidth="1"/>
    <col min="1284" max="1284" width="12.140625" style="2" customWidth="1"/>
    <col min="1285" max="1286" width="11.42578125" style="2" customWidth="1"/>
    <col min="1287" max="1287" width="10.85546875" style="2" customWidth="1"/>
    <col min="1288" max="1288" width="11" style="2" customWidth="1"/>
    <col min="1289" max="1536" width="9.140625" style="2"/>
    <col min="1537" max="1537" width="5.7109375" style="2" customWidth="1"/>
    <col min="1538" max="1538" width="39.140625" style="2" customWidth="1"/>
    <col min="1539" max="1539" width="13" style="2" customWidth="1"/>
    <col min="1540" max="1540" width="12.140625" style="2" customWidth="1"/>
    <col min="1541" max="1542" width="11.42578125" style="2" customWidth="1"/>
    <col min="1543" max="1543" width="10.85546875" style="2" customWidth="1"/>
    <col min="1544" max="1544" width="11" style="2" customWidth="1"/>
    <col min="1545" max="1792" width="9.140625" style="2"/>
    <col min="1793" max="1793" width="5.7109375" style="2" customWidth="1"/>
    <col min="1794" max="1794" width="39.140625" style="2" customWidth="1"/>
    <col min="1795" max="1795" width="13" style="2" customWidth="1"/>
    <col min="1796" max="1796" width="12.140625" style="2" customWidth="1"/>
    <col min="1797" max="1798" width="11.42578125" style="2" customWidth="1"/>
    <col min="1799" max="1799" width="10.85546875" style="2" customWidth="1"/>
    <col min="1800" max="1800" width="11" style="2" customWidth="1"/>
    <col min="1801" max="2048" width="9.140625" style="2"/>
    <col min="2049" max="2049" width="5.7109375" style="2" customWidth="1"/>
    <col min="2050" max="2050" width="39.140625" style="2" customWidth="1"/>
    <col min="2051" max="2051" width="13" style="2" customWidth="1"/>
    <col min="2052" max="2052" width="12.140625" style="2" customWidth="1"/>
    <col min="2053" max="2054" width="11.42578125" style="2" customWidth="1"/>
    <col min="2055" max="2055" width="10.85546875" style="2" customWidth="1"/>
    <col min="2056" max="2056" width="11" style="2" customWidth="1"/>
    <col min="2057" max="2304" width="9.140625" style="2"/>
    <col min="2305" max="2305" width="5.7109375" style="2" customWidth="1"/>
    <col min="2306" max="2306" width="39.140625" style="2" customWidth="1"/>
    <col min="2307" max="2307" width="13" style="2" customWidth="1"/>
    <col min="2308" max="2308" width="12.140625" style="2" customWidth="1"/>
    <col min="2309" max="2310" width="11.42578125" style="2" customWidth="1"/>
    <col min="2311" max="2311" width="10.85546875" style="2" customWidth="1"/>
    <col min="2312" max="2312" width="11" style="2" customWidth="1"/>
    <col min="2313" max="2560" width="9.140625" style="2"/>
    <col min="2561" max="2561" width="5.7109375" style="2" customWidth="1"/>
    <col min="2562" max="2562" width="39.140625" style="2" customWidth="1"/>
    <col min="2563" max="2563" width="13" style="2" customWidth="1"/>
    <col min="2564" max="2564" width="12.140625" style="2" customWidth="1"/>
    <col min="2565" max="2566" width="11.42578125" style="2" customWidth="1"/>
    <col min="2567" max="2567" width="10.85546875" style="2" customWidth="1"/>
    <col min="2568" max="2568" width="11" style="2" customWidth="1"/>
    <col min="2569" max="2816" width="9.140625" style="2"/>
    <col min="2817" max="2817" width="5.7109375" style="2" customWidth="1"/>
    <col min="2818" max="2818" width="39.140625" style="2" customWidth="1"/>
    <col min="2819" max="2819" width="13" style="2" customWidth="1"/>
    <col min="2820" max="2820" width="12.140625" style="2" customWidth="1"/>
    <col min="2821" max="2822" width="11.42578125" style="2" customWidth="1"/>
    <col min="2823" max="2823" width="10.85546875" style="2" customWidth="1"/>
    <col min="2824" max="2824" width="11" style="2" customWidth="1"/>
    <col min="2825" max="3072" width="9.140625" style="2"/>
    <col min="3073" max="3073" width="5.7109375" style="2" customWidth="1"/>
    <col min="3074" max="3074" width="39.140625" style="2" customWidth="1"/>
    <col min="3075" max="3075" width="13" style="2" customWidth="1"/>
    <col min="3076" max="3076" width="12.140625" style="2" customWidth="1"/>
    <col min="3077" max="3078" width="11.42578125" style="2" customWidth="1"/>
    <col min="3079" max="3079" width="10.85546875" style="2" customWidth="1"/>
    <col min="3080" max="3080" width="11" style="2" customWidth="1"/>
    <col min="3081" max="3328" width="9.140625" style="2"/>
    <col min="3329" max="3329" width="5.7109375" style="2" customWidth="1"/>
    <col min="3330" max="3330" width="39.140625" style="2" customWidth="1"/>
    <col min="3331" max="3331" width="13" style="2" customWidth="1"/>
    <col min="3332" max="3332" width="12.140625" style="2" customWidth="1"/>
    <col min="3333" max="3334" width="11.42578125" style="2" customWidth="1"/>
    <col min="3335" max="3335" width="10.85546875" style="2" customWidth="1"/>
    <col min="3336" max="3336" width="11" style="2" customWidth="1"/>
    <col min="3337" max="3584" width="9.140625" style="2"/>
    <col min="3585" max="3585" width="5.7109375" style="2" customWidth="1"/>
    <col min="3586" max="3586" width="39.140625" style="2" customWidth="1"/>
    <col min="3587" max="3587" width="13" style="2" customWidth="1"/>
    <col min="3588" max="3588" width="12.140625" style="2" customWidth="1"/>
    <col min="3589" max="3590" width="11.42578125" style="2" customWidth="1"/>
    <col min="3591" max="3591" width="10.85546875" style="2" customWidth="1"/>
    <col min="3592" max="3592" width="11" style="2" customWidth="1"/>
    <col min="3593" max="3840" width="9.140625" style="2"/>
    <col min="3841" max="3841" width="5.7109375" style="2" customWidth="1"/>
    <col min="3842" max="3842" width="39.140625" style="2" customWidth="1"/>
    <col min="3843" max="3843" width="13" style="2" customWidth="1"/>
    <col min="3844" max="3844" width="12.140625" style="2" customWidth="1"/>
    <col min="3845" max="3846" width="11.42578125" style="2" customWidth="1"/>
    <col min="3847" max="3847" width="10.85546875" style="2" customWidth="1"/>
    <col min="3848" max="3848" width="11" style="2" customWidth="1"/>
    <col min="3849" max="4096" width="9.140625" style="2"/>
    <col min="4097" max="4097" width="5.7109375" style="2" customWidth="1"/>
    <col min="4098" max="4098" width="39.140625" style="2" customWidth="1"/>
    <col min="4099" max="4099" width="13" style="2" customWidth="1"/>
    <col min="4100" max="4100" width="12.140625" style="2" customWidth="1"/>
    <col min="4101" max="4102" width="11.42578125" style="2" customWidth="1"/>
    <col min="4103" max="4103" width="10.85546875" style="2" customWidth="1"/>
    <col min="4104" max="4104" width="11" style="2" customWidth="1"/>
    <col min="4105" max="4352" width="9.140625" style="2"/>
    <col min="4353" max="4353" width="5.7109375" style="2" customWidth="1"/>
    <col min="4354" max="4354" width="39.140625" style="2" customWidth="1"/>
    <col min="4355" max="4355" width="13" style="2" customWidth="1"/>
    <col min="4356" max="4356" width="12.140625" style="2" customWidth="1"/>
    <col min="4357" max="4358" width="11.42578125" style="2" customWidth="1"/>
    <col min="4359" max="4359" width="10.85546875" style="2" customWidth="1"/>
    <col min="4360" max="4360" width="11" style="2" customWidth="1"/>
    <col min="4361" max="4608" width="9.140625" style="2"/>
    <col min="4609" max="4609" width="5.7109375" style="2" customWidth="1"/>
    <col min="4610" max="4610" width="39.140625" style="2" customWidth="1"/>
    <col min="4611" max="4611" width="13" style="2" customWidth="1"/>
    <col min="4612" max="4612" width="12.140625" style="2" customWidth="1"/>
    <col min="4613" max="4614" width="11.42578125" style="2" customWidth="1"/>
    <col min="4615" max="4615" width="10.85546875" style="2" customWidth="1"/>
    <col min="4616" max="4616" width="11" style="2" customWidth="1"/>
    <col min="4617" max="4864" width="9.140625" style="2"/>
    <col min="4865" max="4865" width="5.7109375" style="2" customWidth="1"/>
    <col min="4866" max="4866" width="39.140625" style="2" customWidth="1"/>
    <col min="4867" max="4867" width="13" style="2" customWidth="1"/>
    <col min="4868" max="4868" width="12.140625" style="2" customWidth="1"/>
    <col min="4869" max="4870" width="11.42578125" style="2" customWidth="1"/>
    <col min="4871" max="4871" width="10.85546875" style="2" customWidth="1"/>
    <col min="4872" max="4872" width="11" style="2" customWidth="1"/>
    <col min="4873" max="5120" width="9.140625" style="2"/>
    <col min="5121" max="5121" width="5.7109375" style="2" customWidth="1"/>
    <col min="5122" max="5122" width="39.140625" style="2" customWidth="1"/>
    <col min="5123" max="5123" width="13" style="2" customWidth="1"/>
    <col min="5124" max="5124" width="12.140625" style="2" customWidth="1"/>
    <col min="5125" max="5126" width="11.42578125" style="2" customWidth="1"/>
    <col min="5127" max="5127" width="10.85546875" style="2" customWidth="1"/>
    <col min="5128" max="5128" width="11" style="2" customWidth="1"/>
    <col min="5129" max="5376" width="9.140625" style="2"/>
    <col min="5377" max="5377" width="5.7109375" style="2" customWidth="1"/>
    <col min="5378" max="5378" width="39.140625" style="2" customWidth="1"/>
    <col min="5379" max="5379" width="13" style="2" customWidth="1"/>
    <col min="5380" max="5380" width="12.140625" style="2" customWidth="1"/>
    <col min="5381" max="5382" width="11.42578125" style="2" customWidth="1"/>
    <col min="5383" max="5383" width="10.85546875" style="2" customWidth="1"/>
    <col min="5384" max="5384" width="11" style="2" customWidth="1"/>
    <col min="5385" max="5632" width="9.140625" style="2"/>
    <col min="5633" max="5633" width="5.7109375" style="2" customWidth="1"/>
    <col min="5634" max="5634" width="39.140625" style="2" customWidth="1"/>
    <col min="5635" max="5635" width="13" style="2" customWidth="1"/>
    <col min="5636" max="5636" width="12.140625" style="2" customWidth="1"/>
    <col min="5637" max="5638" width="11.42578125" style="2" customWidth="1"/>
    <col min="5639" max="5639" width="10.85546875" style="2" customWidth="1"/>
    <col min="5640" max="5640" width="11" style="2" customWidth="1"/>
    <col min="5641" max="5888" width="9.140625" style="2"/>
    <col min="5889" max="5889" width="5.7109375" style="2" customWidth="1"/>
    <col min="5890" max="5890" width="39.140625" style="2" customWidth="1"/>
    <col min="5891" max="5891" width="13" style="2" customWidth="1"/>
    <col min="5892" max="5892" width="12.140625" style="2" customWidth="1"/>
    <col min="5893" max="5894" width="11.42578125" style="2" customWidth="1"/>
    <col min="5895" max="5895" width="10.85546875" style="2" customWidth="1"/>
    <col min="5896" max="5896" width="11" style="2" customWidth="1"/>
    <col min="5897" max="6144" width="9.140625" style="2"/>
    <col min="6145" max="6145" width="5.7109375" style="2" customWidth="1"/>
    <col min="6146" max="6146" width="39.140625" style="2" customWidth="1"/>
    <col min="6147" max="6147" width="13" style="2" customWidth="1"/>
    <col min="6148" max="6148" width="12.140625" style="2" customWidth="1"/>
    <col min="6149" max="6150" width="11.42578125" style="2" customWidth="1"/>
    <col min="6151" max="6151" width="10.85546875" style="2" customWidth="1"/>
    <col min="6152" max="6152" width="11" style="2" customWidth="1"/>
    <col min="6153" max="6400" width="9.140625" style="2"/>
    <col min="6401" max="6401" width="5.7109375" style="2" customWidth="1"/>
    <col min="6402" max="6402" width="39.140625" style="2" customWidth="1"/>
    <col min="6403" max="6403" width="13" style="2" customWidth="1"/>
    <col min="6404" max="6404" width="12.140625" style="2" customWidth="1"/>
    <col min="6405" max="6406" width="11.42578125" style="2" customWidth="1"/>
    <col min="6407" max="6407" width="10.85546875" style="2" customWidth="1"/>
    <col min="6408" max="6408" width="11" style="2" customWidth="1"/>
    <col min="6409" max="6656" width="9.140625" style="2"/>
    <col min="6657" max="6657" width="5.7109375" style="2" customWidth="1"/>
    <col min="6658" max="6658" width="39.140625" style="2" customWidth="1"/>
    <col min="6659" max="6659" width="13" style="2" customWidth="1"/>
    <col min="6660" max="6660" width="12.140625" style="2" customWidth="1"/>
    <col min="6661" max="6662" width="11.42578125" style="2" customWidth="1"/>
    <col min="6663" max="6663" width="10.85546875" style="2" customWidth="1"/>
    <col min="6664" max="6664" width="11" style="2" customWidth="1"/>
    <col min="6665" max="6912" width="9.140625" style="2"/>
    <col min="6913" max="6913" width="5.7109375" style="2" customWidth="1"/>
    <col min="6914" max="6914" width="39.140625" style="2" customWidth="1"/>
    <col min="6915" max="6915" width="13" style="2" customWidth="1"/>
    <col min="6916" max="6916" width="12.140625" style="2" customWidth="1"/>
    <col min="6917" max="6918" width="11.42578125" style="2" customWidth="1"/>
    <col min="6919" max="6919" width="10.85546875" style="2" customWidth="1"/>
    <col min="6920" max="6920" width="11" style="2" customWidth="1"/>
    <col min="6921" max="7168" width="9.140625" style="2"/>
    <col min="7169" max="7169" width="5.7109375" style="2" customWidth="1"/>
    <col min="7170" max="7170" width="39.140625" style="2" customWidth="1"/>
    <col min="7171" max="7171" width="13" style="2" customWidth="1"/>
    <col min="7172" max="7172" width="12.140625" style="2" customWidth="1"/>
    <col min="7173" max="7174" width="11.42578125" style="2" customWidth="1"/>
    <col min="7175" max="7175" width="10.85546875" style="2" customWidth="1"/>
    <col min="7176" max="7176" width="11" style="2" customWidth="1"/>
    <col min="7177" max="7424" width="9.140625" style="2"/>
    <col min="7425" max="7425" width="5.7109375" style="2" customWidth="1"/>
    <col min="7426" max="7426" width="39.140625" style="2" customWidth="1"/>
    <col min="7427" max="7427" width="13" style="2" customWidth="1"/>
    <col min="7428" max="7428" width="12.140625" style="2" customWidth="1"/>
    <col min="7429" max="7430" width="11.42578125" style="2" customWidth="1"/>
    <col min="7431" max="7431" width="10.85546875" style="2" customWidth="1"/>
    <col min="7432" max="7432" width="11" style="2" customWidth="1"/>
    <col min="7433" max="7680" width="9.140625" style="2"/>
    <col min="7681" max="7681" width="5.7109375" style="2" customWidth="1"/>
    <col min="7682" max="7682" width="39.140625" style="2" customWidth="1"/>
    <col min="7683" max="7683" width="13" style="2" customWidth="1"/>
    <col min="7684" max="7684" width="12.140625" style="2" customWidth="1"/>
    <col min="7685" max="7686" width="11.42578125" style="2" customWidth="1"/>
    <col min="7687" max="7687" width="10.85546875" style="2" customWidth="1"/>
    <col min="7688" max="7688" width="11" style="2" customWidth="1"/>
    <col min="7689" max="7936" width="9.140625" style="2"/>
    <col min="7937" max="7937" width="5.7109375" style="2" customWidth="1"/>
    <col min="7938" max="7938" width="39.140625" style="2" customWidth="1"/>
    <col min="7939" max="7939" width="13" style="2" customWidth="1"/>
    <col min="7940" max="7940" width="12.140625" style="2" customWidth="1"/>
    <col min="7941" max="7942" width="11.42578125" style="2" customWidth="1"/>
    <col min="7943" max="7943" width="10.85546875" style="2" customWidth="1"/>
    <col min="7944" max="7944" width="11" style="2" customWidth="1"/>
    <col min="7945" max="8192" width="9.140625" style="2"/>
    <col min="8193" max="8193" width="5.7109375" style="2" customWidth="1"/>
    <col min="8194" max="8194" width="39.140625" style="2" customWidth="1"/>
    <col min="8195" max="8195" width="13" style="2" customWidth="1"/>
    <col min="8196" max="8196" width="12.140625" style="2" customWidth="1"/>
    <col min="8197" max="8198" width="11.42578125" style="2" customWidth="1"/>
    <col min="8199" max="8199" width="10.85546875" style="2" customWidth="1"/>
    <col min="8200" max="8200" width="11" style="2" customWidth="1"/>
    <col min="8201" max="8448" width="9.140625" style="2"/>
    <col min="8449" max="8449" width="5.7109375" style="2" customWidth="1"/>
    <col min="8450" max="8450" width="39.140625" style="2" customWidth="1"/>
    <col min="8451" max="8451" width="13" style="2" customWidth="1"/>
    <col min="8452" max="8452" width="12.140625" style="2" customWidth="1"/>
    <col min="8453" max="8454" width="11.42578125" style="2" customWidth="1"/>
    <col min="8455" max="8455" width="10.85546875" style="2" customWidth="1"/>
    <col min="8456" max="8456" width="11" style="2" customWidth="1"/>
    <col min="8457" max="8704" width="9.140625" style="2"/>
    <col min="8705" max="8705" width="5.7109375" style="2" customWidth="1"/>
    <col min="8706" max="8706" width="39.140625" style="2" customWidth="1"/>
    <col min="8707" max="8707" width="13" style="2" customWidth="1"/>
    <col min="8708" max="8708" width="12.140625" style="2" customWidth="1"/>
    <col min="8709" max="8710" width="11.42578125" style="2" customWidth="1"/>
    <col min="8711" max="8711" width="10.85546875" style="2" customWidth="1"/>
    <col min="8712" max="8712" width="11" style="2" customWidth="1"/>
    <col min="8713" max="8960" width="9.140625" style="2"/>
    <col min="8961" max="8961" width="5.7109375" style="2" customWidth="1"/>
    <col min="8962" max="8962" width="39.140625" style="2" customWidth="1"/>
    <col min="8963" max="8963" width="13" style="2" customWidth="1"/>
    <col min="8964" max="8964" width="12.140625" style="2" customWidth="1"/>
    <col min="8965" max="8966" width="11.42578125" style="2" customWidth="1"/>
    <col min="8967" max="8967" width="10.85546875" style="2" customWidth="1"/>
    <col min="8968" max="8968" width="11" style="2" customWidth="1"/>
    <col min="8969" max="9216" width="9.140625" style="2"/>
    <col min="9217" max="9217" width="5.7109375" style="2" customWidth="1"/>
    <col min="9218" max="9218" width="39.140625" style="2" customWidth="1"/>
    <col min="9219" max="9219" width="13" style="2" customWidth="1"/>
    <col min="9220" max="9220" width="12.140625" style="2" customWidth="1"/>
    <col min="9221" max="9222" width="11.42578125" style="2" customWidth="1"/>
    <col min="9223" max="9223" width="10.85546875" style="2" customWidth="1"/>
    <col min="9224" max="9224" width="11" style="2" customWidth="1"/>
    <col min="9225" max="9472" width="9.140625" style="2"/>
    <col min="9473" max="9473" width="5.7109375" style="2" customWidth="1"/>
    <col min="9474" max="9474" width="39.140625" style="2" customWidth="1"/>
    <col min="9475" max="9475" width="13" style="2" customWidth="1"/>
    <col min="9476" max="9476" width="12.140625" style="2" customWidth="1"/>
    <col min="9477" max="9478" width="11.42578125" style="2" customWidth="1"/>
    <col min="9479" max="9479" width="10.85546875" style="2" customWidth="1"/>
    <col min="9480" max="9480" width="11" style="2" customWidth="1"/>
    <col min="9481" max="9728" width="9.140625" style="2"/>
    <col min="9729" max="9729" width="5.7109375" style="2" customWidth="1"/>
    <col min="9730" max="9730" width="39.140625" style="2" customWidth="1"/>
    <col min="9731" max="9731" width="13" style="2" customWidth="1"/>
    <col min="9732" max="9732" width="12.140625" style="2" customWidth="1"/>
    <col min="9733" max="9734" width="11.42578125" style="2" customWidth="1"/>
    <col min="9735" max="9735" width="10.85546875" style="2" customWidth="1"/>
    <col min="9736" max="9736" width="11" style="2" customWidth="1"/>
    <col min="9737" max="9984" width="9.140625" style="2"/>
    <col min="9985" max="9985" width="5.7109375" style="2" customWidth="1"/>
    <col min="9986" max="9986" width="39.140625" style="2" customWidth="1"/>
    <col min="9987" max="9987" width="13" style="2" customWidth="1"/>
    <col min="9988" max="9988" width="12.140625" style="2" customWidth="1"/>
    <col min="9989" max="9990" width="11.42578125" style="2" customWidth="1"/>
    <col min="9991" max="9991" width="10.85546875" style="2" customWidth="1"/>
    <col min="9992" max="9992" width="11" style="2" customWidth="1"/>
    <col min="9993" max="10240" width="9.140625" style="2"/>
    <col min="10241" max="10241" width="5.7109375" style="2" customWidth="1"/>
    <col min="10242" max="10242" width="39.140625" style="2" customWidth="1"/>
    <col min="10243" max="10243" width="13" style="2" customWidth="1"/>
    <col min="10244" max="10244" width="12.140625" style="2" customWidth="1"/>
    <col min="10245" max="10246" width="11.42578125" style="2" customWidth="1"/>
    <col min="10247" max="10247" width="10.85546875" style="2" customWidth="1"/>
    <col min="10248" max="10248" width="11" style="2" customWidth="1"/>
    <col min="10249" max="10496" width="9.140625" style="2"/>
    <col min="10497" max="10497" width="5.7109375" style="2" customWidth="1"/>
    <col min="10498" max="10498" width="39.140625" style="2" customWidth="1"/>
    <col min="10499" max="10499" width="13" style="2" customWidth="1"/>
    <col min="10500" max="10500" width="12.140625" style="2" customWidth="1"/>
    <col min="10501" max="10502" width="11.42578125" style="2" customWidth="1"/>
    <col min="10503" max="10503" width="10.85546875" style="2" customWidth="1"/>
    <col min="10504" max="10504" width="11" style="2" customWidth="1"/>
    <col min="10505" max="10752" width="9.140625" style="2"/>
    <col min="10753" max="10753" width="5.7109375" style="2" customWidth="1"/>
    <col min="10754" max="10754" width="39.140625" style="2" customWidth="1"/>
    <col min="10755" max="10755" width="13" style="2" customWidth="1"/>
    <col min="10756" max="10756" width="12.140625" style="2" customWidth="1"/>
    <col min="10757" max="10758" width="11.42578125" style="2" customWidth="1"/>
    <col min="10759" max="10759" width="10.85546875" style="2" customWidth="1"/>
    <col min="10760" max="10760" width="11" style="2" customWidth="1"/>
    <col min="10761" max="11008" width="9.140625" style="2"/>
    <col min="11009" max="11009" width="5.7109375" style="2" customWidth="1"/>
    <col min="11010" max="11010" width="39.140625" style="2" customWidth="1"/>
    <col min="11011" max="11011" width="13" style="2" customWidth="1"/>
    <col min="11012" max="11012" width="12.140625" style="2" customWidth="1"/>
    <col min="11013" max="11014" width="11.42578125" style="2" customWidth="1"/>
    <col min="11015" max="11015" width="10.85546875" style="2" customWidth="1"/>
    <col min="11016" max="11016" width="11" style="2" customWidth="1"/>
    <col min="11017" max="11264" width="9.140625" style="2"/>
    <col min="11265" max="11265" width="5.7109375" style="2" customWidth="1"/>
    <col min="11266" max="11266" width="39.140625" style="2" customWidth="1"/>
    <col min="11267" max="11267" width="13" style="2" customWidth="1"/>
    <col min="11268" max="11268" width="12.140625" style="2" customWidth="1"/>
    <col min="11269" max="11270" width="11.42578125" style="2" customWidth="1"/>
    <col min="11271" max="11271" width="10.85546875" style="2" customWidth="1"/>
    <col min="11272" max="11272" width="11" style="2" customWidth="1"/>
    <col min="11273" max="11520" width="9.140625" style="2"/>
    <col min="11521" max="11521" width="5.7109375" style="2" customWidth="1"/>
    <col min="11522" max="11522" width="39.140625" style="2" customWidth="1"/>
    <col min="11523" max="11523" width="13" style="2" customWidth="1"/>
    <col min="11524" max="11524" width="12.140625" style="2" customWidth="1"/>
    <col min="11525" max="11526" width="11.42578125" style="2" customWidth="1"/>
    <col min="11527" max="11527" width="10.85546875" style="2" customWidth="1"/>
    <col min="11528" max="11528" width="11" style="2" customWidth="1"/>
    <col min="11529" max="11776" width="9.140625" style="2"/>
    <col min="11777" max="11777" width="5.7109375" style="2" customWidth="1"/>
    <col min="11778" max="11778" width="39.140625" style="2" customWidth="1"/>
    <col min="11779" max="11779" width="13" style="2" customWidth="1"/>
    <col min="11780" max="11780" width="12.140625" style="2" customWidth="1"/>
    <col min="11781" max="11782" width="11.42578125" style="2" customWidth="1"/>
    <col min="11783" max="11783" width="10.85546875" style="2" customWidth="1"/>
    <col min="11784" max="11784" width="11" style="2" customWidth="1"/>
    <col min="11785" max="12032" width="9.140625" style="2"/>
    <col min="12033" max="12033" width="5.7109375" style="2" customWidth="1"/>
    <col min="12034" max="12034" width="39.140625" style="2" customWidth="1"/>
    <col min="12035" max="12035" width="13" style="2" customWidth="1"/>
    <col min="12036" max="12036" width="12.140625" style="2" customWidth="1"/>
    <col min="12037" max="12038" width="11.42578125" style="2" customWidth="1"/>
    <col min="12039" max="12039" width="10.85546875" style="2" customWidth="1"/>
    <col min="12040" max="12040" width="11" style="2" customWidth="1"/>
    <col min="12041" max="12288" width="9.140625" style="2"/>
    <col min="12289" max="12289" width="5.7109375" style="2" customWidth="1"/>
    <col min="12290" max="12290" width="39.140625" style="2" customWidth="1"/>
    <col min="12291" max="12291" width="13" style="2" customWidth="1"/>
    <col min="12292" max="12292" width="12.140625" style="2" customWidth="1"/>
    <col min="12293" max="12294" width="11.42578125" style="2" customWidth="1"/>
    <col min="12295" max="12295" width="10.85546875" style="2" customWidth="1"/>
    <col min="12296" max="12296" width="11" style="2" customWidth="1"/>
    <col min="12297" max="12544" width="9.140625" style="2"/>
    <col min="12545" max="12545" width="5.7109375" style="2" customWidth="1"/>
    <col min="12546" max="12546" width="39.140625" style="2" customWidth="1"/>
    <col min="12547" max="12547" width="13" style="2" customWidth="1"/>
    <col min="12548" max="12548" width="12.140625" style="2" customWidth="1"/>
    <col min="12549" max="12550" width="11.42578125" style="2" customWidth="1"/>
    <col min="12551" max="12551" width="10.85546875" style="2" customWidth="1"/>
    <col min="12552" max="12552" width="11" style="2" customWidth="1"/>
    <col min="12553" max="12800" width="9.140625" style="2"/>
    <col min="12801" max="12801" width="5.7109375" style="2" customWidth="1"/>
    <col min="12802" max="12802" width="39.140625" style="2" customWidth="1"/>
    <col min="12803" max="12803" width="13" style="2" customWidth="1"/>
    <col min="12804" max="12804" width="12.140625" style="2" customWidth="1"/>
    <col min="12805" max="12806" width="11.42578125" style="2" customWidth="1"/>
    <col min="12807" max="12807" width="10.85546875" style="2" customWidth="1"/>
    <col min="12808" max="12808" width="11" style="2" customWidth="1"/>
    <col min="12809" max="13056" width="9.140625" style="2"/>
    <col min="13057" max="13057" width="5.7109375" style="2" customWidth="1"/>
    <col min="13058" max="13058" width="39.140625" style="2" customWidth="1"/>
    <col min="13059" max="13059" width="13" style="2" customWidth="1"/>
    <col min="13060" max="13060" width="12.140625" style="2" customWidth="1"/>
    <col min="13061" max="13062" width="11.42578125" style="2" customWidth="1"/>
    <col min="13063" max="13063" width="10.85546875" style="2" customWidth="1"/>
    <col min="13064" max="13064" width="11" style="2" customWidth="1"/>
    <col min="13065" max="13312" width="9.140625" style="2"/>
    <col min="13313" max="13313" width="5.7109375" style="2" customWidth="1"/>
    <col min="13314" max="13314" width="39.140625" style="2" customWidth="1"/>
    <col min="13315" max="13315" width="13" style="2" customWidth="1"/>
    <col min="13316" max="13316" width="12.140625" style="2" customWidth="1"/>
    <col min="13317" max="13318" width="11.42578125" style="2" customWidth="1"/>
    <col min="13319" max="13319" width="10.85546875" style="2" customWidth="1"/>
    <col min="13320" max="13320" width="11" style="2" customWidth="1"/>
    <col min="13321" max="13568" width="9.140625" style="2"/>
    <col min="13569" max="13569" width="5.7109375" style="2" customWidth="1"/>
    <col min="13570" max="13570" width="39.140625" style="2" customWidth="1"/>
    <col min="13571" max="13571" width="13" style="2" customWidth="1"/>
    <col min="13572" max="13572" width="12.140625" style="2" customWidth="1"/>
    <col min="13573" max="13574" width="11.42578125" style="2" customWidth="1"/>
    <col min="13575" max="13575" width="10.85546875" style="2" customWidth="1"/>
    <col min="13576" max="13576" width="11" style="2" customWidth="1"/>
    <col min="13577" max="13824" width="9.140625" style="2"/>
    <col min="13825" max="13825" width="5.7109375" style="2" customWidth="1"/>
    <col min="13826" max="13826" width="39.140625" style="2" customWidth="1"/>
    <col min="13827" max="13827" width="13" style="2" customWidth="1"/>
    <col min="13828" max="13828" width="12.140625" style="2" customWidth="1"/>
    <col min="13829" max="13830" width="11.42578125" style="2" customWidth="1"/>
    <col min="13831" max="13831" width="10.85546875" style="2" customWidth="1"/>
    <col min="13832" max="13832" width="11" style="2" customWidth="1"/>
    <col min="13833" max="14080" width="9.140625" style="2"/>
    <col min="14081" max="14081" width="5.7109375" style="2" customWidth="1"/>
    <col min="14082" max="14082" width="39.140625" style="2" customWidth="1"/>
    <col min="14083" max="14083" width="13" style="2" customWidth="1"/>
    <col min="14084" max="14084" width="12.140625" style="2" customWidth="1"/>
    <col min="14085" max="14086" width="11.42578125" style="2" customWidth="1"/>
    <col min="14087" max="14087" width="10.85546875" style="2" customWidth="1"/>
    <col min="14088" max="14088" width="11" style="2" customWidth="1"/>
    <col min="14089" max="14336" width="9.140625" style="2"/>
    <col min="14337" max="14337" width="5.7109375" style="2" customWidth="1"/>
    <col min="14338" max="14338" width="39.140625" style="2" customWidth="1"/>
    <col min="14339" max="14339" width="13" style="2" customWidth="1"/>
    <col min="14340" max="14340" width="12.140625" style="2" customWidth="1"/>
    <col min="14341" max="14342" width="11.42578125" style="2" customWidth="1"/>
    <col min="14343" max="14343" width="10.85546875" style="2" customWidth="1"/>
    <col min="14344" max="14344" width="11" style="2" customWidth="1"/>
    <col min="14345" max="14592" width="9.140625" style="2"/>
    <col min="14593" max="14593" width="5.7109375" style="2" customWidth="1"/>
    <col min="14594" max="14594" width="39.140625" style="2" customWidth="1"/>
    <col min="14595" max="14595" width="13" style="2" customWidth="1"/>
    <col min="14596" max="14596" width="12.140625" style="2" customWidth="1"/>
    <col min="14597" max="14598" width="11.42578125" style="2" customWidth="1"/>
    <col min="14599" max="14599" width="10.85546875" style="2" customWidth="1"/>
    <col min="14600" max="14600" width="11" style="2" customWidth="1"/>
    <col min="14601" max="14848" width="9.140625" style="2"/>
    <col min="14849" max="14849" width="5.7109375" style="2" customWidth="1"/>
    <col min="14850" max="14850" width="39.140625" style="2" customWidth="1"/>
    <col min="14851" max="14851" width="13" style="2" customWidth="1"/>
    <col min="14852" max="14852" width="12.140625" style="2" customWidth="1"/>
    <col min="14853" max="14854" width="11.42578125" style="2" customWidth="1"/>
    <col min="14855" max="14855" width="10.85546875" style="2" customWidth="1"/>
    <col min="14856" max="14856" width="11" style="2" customWidth="1"/>
    <col min="14857" max="15104" width="9.140625" style="2"/>
    <col min="15105" max="15105" width="5.7109375" style="2" customWidth="1"/>
    <col min="15106" max="15106" width="39.140625" style="2" customWidth="1"/>
    <col min="15107" max="15107" width="13" style="2" customWidth="1"/>
    <col min="15108" max="15108" width="12.140625" style="2" customWidth="1"/>
    <col min="15109" max="15110" width="11.42578125" style="2" customWidth="1"/>
    <col min="15111" max="15111" width="10.85546875" style="2" customWidth="1"/>
    <col min="15112" max="15112" width="11" style="2" customWidth="1"/>
    <col min="15113" max="15360" width="9.140625" style="2"/>
    <col min="15361" max="15361" width="5.7109375" style="2" customWidth="1"/>
    <col min="15362" max="15362" width="39.140625" style="2" customWidth="1"/>
    <col min="15363" max="15363" width="13" style="2" customWidth="1"/>
    <col min="15364" max="15364" width="12.140625" style="2" customWidth="1"/>
    <col min="15365" max="15366" width="11.42578125" style="2" customWidth="1"/>
    <col min="15367" max="15367" width="10.85546875" style="2" customWidth="1"/>
    <col min="15368" max="15368" width="11" style="2" customWidth="1"/>
    <col min="15369" max="15616" width="9.140625" style="2"/>
    <col min="15617" max="15617" width="5.7109375" style="2" customWidth="1"/>
    <col min="15618" max="15618" width="39.140625" style="2" customWidth="1"/>
    <col min="15619" max="15619" width="13" style="2" customWidth="1"/>
    <col min="15620" max="15620" width="12.140625" style="2" customWidth="1"/>
    <col min="15621" max="15622" width="11.42578125" style="2" customWidth="1"/>
    <col min="15623" max="15623" width="10.85546875" style="2" customWidth="1"/>
    <col min="15624" max="15624" width="11" style="2" customWidth="1"/>
    <col min="15625" max="15872" width="9.140625" style="2"/>
    <col min="15873" max="15873" width="5.7109375" style="2" customWidth="1"/>
    <col min="15874" max="15874" width="39.140625" style="2" customWidth="1"/>
    <col min="15875" max="15875" width="13" style="2" customWidth="1"/>
    <col min="15876" max="15876" width="12.140625" style="2" customWidth="1"/>
    <col min="15877" max="15878" width="11.42578125" style="2" customWidth="1"/>
    <col min="15879" max="15879" width="10.85546875" style="2" customWidth="1"/>
    <col min="15880" max="15880" width="11" style="2" customWidth="1"/>
    <col min="15881" max="16128" width="9.140625" style="2"/>
    <col min="16129" max="16129" width="5.7109375" style="2" customWidth="1"/>
    <col min="16130" max="16130" width="39.140625" style="2" customWidth="1"/>
    <col min="16131" max="16131" width="13" style="2" customWidth="1"/>
    <col min="16132" max="16132" width="12.140625" style="2" customWidth="1"/>
    <col min="16133" max="16134" width="11.42578125" style="2" customWidth="1"/>
    <col min="16135" max="16135" width="10.85546875" style="2" customWidth="1"/>
    <col min="16136" max="16136" width="11" style="2" customWidth="1"/>
    <col min="16137" max="16384" width="9.140625" style="2"/>
  </cols>
  <sheetData>
    <row r="1" spans="1:8" ht="21.75" customHeight="1" x14ac:dyDescent="0.2">
      <c r="A1" s="204" t="s">
        <v>0</v>
      </c>
      <c r="B1" s="204"/>
      <c r="C1" s="204"/>
      <c r="D1" s="204"/>
      <c r="E1" s="204"/>
      <c r="F1" s="204"/>
      <c r="G1" s="204"/>
      <c r="H1" s="204"/>
    </row>
    <row r="2" spans="1:8" ht="21" customHeight="1" x14ac:dyDescent="0.2">
      <c r="A2" s="205" t="s">
        <v>79</v>
      </c>
      <c r="B2" s="205"/>
      <c r="C2" s="205"/>
      <c r="D2" s="205"/>
      <c r="E2" s="205"/>
      <c r="F2" s="205"/>
      <c r="G2" s="205"/>
      <c r="H2" s="205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 t="shared" ref="C6:H6" si="0">C7+C8+C9</f>
        <v>2300000</v>
      </c>
      <c r="D6" s="17">
        <f t="shared" si="0"/>
        <v>0</v>
      </c>
      <c r="E6" s="17">
        <f t="shared" si="0"/>
        <v>2300000</v>
      </c>
      <c r="F6" s="17">
        <f t="shared" si="0"/>
        <v>0</v>
      </c>
      <c r="G6" s="17">
        <f t="shared" si="0"/>
        <v>2300000</v>
      </c>
      <c r="H6" s="17">
        <f t="shared" si="0"/>
        <v>0</v>
      </c>
    </row>
    <row r="7" spans="1:8" ht="20.100000000000001" customHeight="1" x14ac:dyDescent="0.2">
      <c r="A7" s="15" t="s">
        <v>11</v>
      </c>
      <c r="B7" s="16" t="s">
        <v>12</v>
      </c>
      <c r="C7" s="18">
        <v>850000</v>
      </c>
      <c r="D7" s="17">
        <v>0</v>
      </c>
      <c r="E7" s="19">
        <v>850000</v>
      </c>
      <c r="F7" s="19">
        <v>0</v>
      </c>
      <c r="G7" s="19">
        <v>850000</v>
      </c>
      <c r="H7" s="19">
        <v>0</v>
      </c>
    </row>
    <row r="8" spans="1:8" ht="20.100000000000001" customHeight="1" x14ac:dyDescent="0.2">
      <c r="A8" s="15" t="s">
        <v>13</v>
      </c>
      <c r="B8" s="16" t="s">
        <v>14</v>
      </c>
      <c r="C8" s="17">
        <v>0</v>
      </c>
      <c r="D8" s="17">
        <v>0</v>
      </c>
      <c r="E8" s="19">
        <v>0</v>
      </c>
      <c r="F8" s="19">
        <v>0</v>
      </c>
      <c r="G8" s="19">
        <v>0</v>
      </c>
      <c r="H8" s="19">
        <v>0</v>
      </c>
    </row>
    <row r="9" spans="1:8" ht="20.100000000000001" customHeight="1" x14ac:dyDescent="0.2">
      <c r="A9" s="15" t="s">
        <v>15</v>
      </c>
      <c r="B9" s="16" t="s">
        <v>16</v>
      </c>
      <c r="C9" s="17">
        <f t="shared" ref="C9:H9" si="1">C10+C11</f>
        <v>1450000</v>
      </c>
      <c r="D9" s="17">
        <f t="shared" si="1"/>
        <v>0</v>
      </c>
      <c r="E9" s="17">
        <f t="shared" si="1"/>
        <v>1450000</v>
      </c>
      <c r="F9" s="17">
        <f t="shared" si="1"/>
        <v>0</v>
      </c>
      <c r="G9" s="17">
        <v>1450000</v>
      </c>
      <c r="H9" s="17">
        <f t="shared" si="1"/>
        <v>0</v>
      </c>
    </row>
    <row r="10" spans="1:8" ht="20.100000000000001" customHeight="1" x14ac:dyDescent="0.2">
      <c r="A10" s="20" t="s">
        <v>17</v>
      </c>
      <c r="B10" s="16" t="s">
        <v>18</v>
      </c>
      <c r="C10" s="17">
        <v>0</v>
      </c>
      <c r="D10" s="17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20.100000000000001" customHeight="1" x14ac:dyDescent="0.2">
      <c r="A11" s="20" t="s">
        <v>19</v>
      </c>
      <c r="B11" s="16" t="s">
        <v>20</v>
      </c>
      <c r="C11" s="17">
        <v>1450000</v>
      </c>
      <c r="D11" s="17">
        <v>0</v>
      </c>
      <c r="E11" s="19">
        <v>1450000</v>
      </c>
      <c r="F11" s="19">
        <v>0</v>
      </c>
      <c r="G11" s="19">
        <v>1404000</v>
      </c>
      <c r="H11" s="19">
        <v>0</v>
      </c>
    </row>
    <row r="12" spans="1:8" ht="20.100000000000001" customHeight="1" x14ac:dyDescent="0.2">
      <c r="A12" s="15" t="s">
        <v>21</v>
      </c>
      <c r="B12" s="16" t="s">
        <v>22</v>
      </c>
      <c r="C12" s="21">
        <f t="shared" ref="C12:H12" si="2">SUM(C13:C33)</f>
        <v>2300000</v>
      </c>
      <c r="D12" s="21">
        <f t="shared" si="2"/>
        <v>0</v>
      </c>
      <c r="E12" s="21">
        <f t="shared" si="2"/>
        <v>2300000</v>
      </c>
      <c r="F12" s="21">
        <f t="shared" si="2"/>
        <v>0</v>
      </c>
      <c r="G12" s="21">
        <f>SUM(G13:G33)</f>
        <v>2300000</v>
      </c>
      <c r="H12" s="21">
        <f t="shared" si="2"/>
        <v>0</v>
      </c>
    </row>
    <row r="13" spans="1:8" ht="20.100000000000001" customHeight="1" x14ac:dyDescent="0.2">
      <c r="A13" s="15" t="s">
        <v>23</v>
      </c>
      <c r="B13" s="16" t="s">
        <v>24</v>
      </c>
      <c r="C13" s="17">
        <v>667000</v>
      </c>
      <c r="D13" s="17">
        <v>0</v>
      </c>
      <c r="E13" s="19">
        <v>665500</v>
      </c>
      <c r="F13" s="19">
        <v>0</v>
      </c>
      <c r="G13" s="19">
        <v>666000</v>
      </c>
      <c r="H13" s="19">
        <v>0</v>
      </c>
    </row>
    <row r="14" spans="1:8" ht="20.100000000000001" customHeight="1" x14ac:dyDescent="0.2">
      <c r="A14" s="20" t="s">
        <v>25</v>
      </c>
      <c r="B14" s="16" t="s">
        <v>26</v>
      </c>
      <c r="C14" s="17">
        <v>620000</v>
      </c>
      <c r="D14" s="17">
        <v>0</v>
      </c>
      <c r="E14" s="19">
        <v>620000</v>
      </c>
      <c r="F14" s="19">
        <v>0</v>
      </c>
      <c r="G14" s="19">
        <v>620000</v>
      </c>
      <c r="H14" s="19">
        <v>0</v>
      </c>
    </row>
    <row r="15" spans="1:8" ht="20.100000000000001" customHeight="1" x14ac:dyDescent="0.2">
      <c r="A15" s="20" t="s">
        <v>27</v>
      </c>
      <c r="B15" s="16" t="s">
        <v>28</v>
      </c>
      <c r="C15" s="17">
        <v>0</v>
      </c>
      <c r="D15" s="17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ht="20.100000000000001" customHeight="1" x14ac:dyDescent="0.2">
      <c r="A16" s="20" t="s">
        <v>29</v>
      </c>
      <c r="B16" s="16" t="s">
        <v>30</v>
      </c>
      <c r="C16" s="17">
        <v>400000</v>
      </c>
      <c r="D16" s="17">
        <v>0</v>
      </c>
      <c r="E16" s="19">
        <v>396000</v>
      </c>
      <c r="F16" s="19">
        <v>0</v>
      </c>
      <c r="G16" s="19">
        <v>394000</v>
      </c>
      <c r="H16" s="19">
        <v>0</v>
      </c>
    </row>
    <row r="17" spans="1:20" ht="20.100000000000001" customHeight="1" x14ac:dyDescent="0.2">
      <c r="A17" s="20" t="s">
        <v>31</v>
      </c>
      <c r="B17" s="16" t="s">
        <v>32</v>
      </c>
      <c r="C17" s="17">
        <v>2000</v>
      </c>
      <c r="D17" s="17">
        <v>0</v>
      </c>
      <c r="E17" s="19">
        <v>2000</v>
      </c>
      <c r="F17" s="19">
        <v>0</v>
      </c>
      <c r="G17" s="19">
        <v>2000</v>
      </c>
      <c r="H17" s="19">
        <v>0</v>
      </c>
    </row>
    <row r="18" spans="1:20" ht="20.100000000000001" customHeight="1" x14ac:dyDescent="0.2">
      <c r="A18" s="20" t="s">
        <v>33</v>
      </c>
      <c r="B18" s="16" t="s">
        <v>34</v>
      </c>
      <c r="C18" s="17">
        <v>1000</v>
      </c>
      <c r="D18" s="17">
        <v>0</v>
      </c>
      <c r="E18" s="19">
        <v>1000</v>
      </c>
      <c r="F18" s="19">
        <v>0</v>
      </c>
      <c r="G18" s="19">
        <v>1000</v>
      </c>
      <c r="H18" s="19">
        <v>0</v>
      </c>
    </row>
    <row r="19" spans="1:20" ht="20.100000000000001" customHeight="1" x14ac:dyDescent="0.2">
      <c r="A19" s="20" t="s">
        <v>35</v>
      </c>
      <c r="B19" s="16" t="s">
        <v>36</v>
      </c>
      <c r="C19" s="17">
        <v>361167</v>
      </c>
      <c r="D19" s="17">
        <v>0</v>
      </c>
      <c r="E19" s="19">
        <v>362167</v>
      </c>
      <c r="F19" s="19">
        <v>0</v>
      </c>
      <c r="G19" s="19">
        <v>363667</v>
      </c>
      <c r="H19" s="19">
        <v>0</v>
      </c>
    </row>
    <row r="20" spans="1:20" ht="20.100000000000001" customHeight="1" x14ac:dyDescent="0.2">
      <c r="A20" s="20" t="s">
        <v>37</v>
      </c>
      <c r="B20" s="22" t="s">
        <v>38</v>
      </c>
      <c r="C20" s="21">
        <v>0</v>
      </c>
      <c r="D20" s="23">
        <v>0</v>
      </c>
      <c r="E20" s="19">
        <v>0</v>
      </c>
      <c r="F20" s="19">
        <v>0</v>
      </c>
      <c r="G20" s="19">
        <v>0</v>
      </c>
      <c r="H20" s="19">
        <v>0</v>
      </c>
    </row>
    <row r="21" spans="1:20" ht="20.100000000000001" customHeight="1" x14ac:dyDescent="0.2">
      <c r="A21" s="20" t="s">
        <v>39</v>
      </c>
      <c r="B21" s="22" t="s">
        <v>40</v>
      </c>
      <c r="C21" s="21">
        <v>5070</v>
      </c>
      <c r="D21" s="23">
        <v>0</v>
      </c>
      <c r="E21" s="19">
        <v>5000</v>
      </c>
      <c r="F21" s="19">
        <v>0</v>
      </c>
      <c r="G21" s="19">
        <v>5000</v>
      </c>
      <c r="H21" s="19">
        <v>0</v>
      </c>
    </row>
    <row r="22" spans="1:20" ht="20.100000000000001" customHeight="1" x14ac:dyDescent="0.2">
      <c r="A22" s="20" t="s">
        <v>41</v>
      </c>
      <c r="B22" s="22" t="s">
        <v>42</v>
      </c>
      <c r="C22" s="21">
        <v>1930</v>
      </c>
      <c r="D22" s="23">
        <v>0</v>
      </c>
      <c r="E22" s="19">
        <v>1500</v>
      </c>
      <c r="F22" s="19">
        <v>0</v>
      </c>
      <c r="G22" s="19">
        <v>1500</v>
      </c>
      <c r="H22" s="19">
        <v>0</v>
      </c>
    </row>
    <row r="23" spans="1:20" ht="20.100000000000001" customHeight="1" x14ac:dyDescent="0.2">
      <c r="A23" s="20" t="s">
        <v>43</v>
      </c>
      <c r="B23" s="16" t="s">
        <v>44</v>
      </c>
      <c r="C23" s="17">
        <v>0</v>
      </c>
      <c r="D23" s="17">
        <v>0</v>
      </c>
      <c r="E23" s="19">
        <v>0</v>
      </c>
      <c r="F23" s="19">
        <v>0</v>
      </c>
      <c r="G23" s="19">
        <v>0</v>
      </c>
      <c r="H23" s="19">
        <v>0</v>
      </c>
    </row>
    <row r="24" spans="1:20" ht="20.100000000000001" customHeight="1" x14ac:dyDescent="0.2">
      <c r="A24" s="20" t="s">
        <v>45</v>
      </c>
      <c r="B24" s="16" t="s">
        <v>46</v>
      </c>
      <c r="C24" s="17">
        <v>0</v>
      </c>
      <c r="D24" s="17">
        <v>0</v>
      </c>
      <c r="E24" s="19">
        <v>0</v>
      </c>
      <c r="F24" s="19">
        <v>0</v>
      </c>
      <c r="G24" s="19">
        <v>0</v>
      </c>
      <c r="H24" s="19">
        <v>0</v>
      </c>
    </row>
    <row r="25" spans="1:20" ht="20.100000000000001" customHeight="1" x14ac:dyDescent="0.2">
      <c r="A25" s="20" t="s">
        <v>47</v>
      </c>
      <c r="B25" s="16" t="s">
        <v>48</v>
      </c>
      <c r="C25" s="17">
        <v>0</v>
      </c>
      <c r="D25" s="17">
        <v>0</v>
      </c>
      <c r="E25" s="19">
        <v>0</v>
      </c>
      <c r="F25" s="19">
        <v>0</v>
      </c>
      <c r="G25" s="19">
        <v>0</v>
      </c>
      <c r="H25" s="19">
        <v>0</v>
      </c>
    </row>
    <row r="26" spans="1:20" ht="20.100000000000001" customHeight="1" x14ac:dyDescent="0.2">
      <c r="A26" s="20" t="s">
        <v>49</v>
      </c>
      <c r="B26" s="16" t="s">
        <v>50</v>
      </c>
      <c r="C26" s="17">
        <v>3000</v>
      </c>
      <c r="D26" s="17">
        <v>0</v>
      </c>
      <c r="E26" s="19">
        <v>3000</v>
      </c>
      <c r="F26" s="19">
        <v>0</v>
      </c>
      <c r="G26" s="19">
        <v>3000</v>
      </c>
      <c r="H26" s="19">
        <v>0</v>
      </c>
    </row>
    <row r="27" spans="1:20" ht="20.100000000000001" customHeight="1" x14ac:dyDescent="0.2">
      <c r="A27" s="20" t="s">
        <v>51</v>
      </c>
      <c r="B27" s="16" t="s">
        <v>52</v>
      </c>
      <c r="C27" s="17">
        <v>0</v>
      </c>
      <c r="D27" s="17">
        <v>0</v>
      </c>
      <c r="E27" s="19">
        <v>0</v>
      </c>
      <c r="F27" s="19">
        <v>0</v>
      </c>
      <c r="G27" s="19">
        <v>0</v>
      </c>
      <c r="H27" s="19">
        <v>0</v>
      </c>
    </row>
    <row r="28" spans="1:20" ht="20.100000000000001" customHeight="1" x14ac:dyDescent="0.2">
      <c r="A28" s="20" t="s">
        <v>53</v>
      </c>
      <c r="B28" s="22" t="s">
        <v>54</v>
      </c>
      <c r="C28" s="21">
        <v>183833</v>
      </c>
      <c r="D28" s="17">
        <v>0</v>
      </c>
      <c r="E28" s="19">
        <v>183833</v>
      </c>
      <c r="F28" s="19">
        <v>0</v>
      </c>
      <c r="G28" s="19">
        <v>183833</v>
      </c>
      <c r="H28" s="19">
        <v>0</v>
      </c>
    </row>
    <row r="29" spans="1:20" ht="20.100000000000001" customHeight="1" x14ac:dyDescent="0.2">
      <c r="A29" s="20" t="s">
        <v>55</v>
      </c>
      <c r="B29" s="16" t="s">
        <v>56</v>
      </c>
      <c r="C29" s="17">
        <v>55000</v>
      </c>
      <c r="D29" s="17">
        <v>0</v>
      </c>
      <c r="E29" s="19">
        <v>60000</v>
      </c>
      <c r="F29" s="19">
        <v>0</v>
      </c>
      <c r="G29" s="19">
        <v>60000</v>
      </c>
      <c r="H29" s="19">
        <v>0</v>
      </c>
    </row>
    <row r="30" spans="1:20" ht="20.100000000000001" customHeight="1" x14ac:dyDescent="0.2">
      <c r="A30" s="20" t="s">
        <v>57</v>
      </c>
      <c r="B30" s="16" t="s">
        <v>58</v>
      </c>
      <c r="C30" s="17">
        <v>0</v>
      </c>
      <c r="D30" s="17">
        <v>0</v>
      </c>
      <c r="E30" s="19">
        <v>0</v>
      </c>
      <c r="F30" s="19">
        <v>0</v>
      </c>
      <c r="G30" s="19">
        <v>0</v>
      </c>
      <c r="H30" s="19">
        <v>0</v>
      </c>
    </row>
    <row r="31" spans="1:20" ht="20.100000000000001" customHeight="1" x14ac:dyDescent="0.2">
      <c r="A31" s="20" t="s">
        <v>59</v>
      </c>
      <c r="B31" s="16" t="s">
        <v>60</v>
      </c>
      <c r="C31" s="17">
        <v>0</v>
      </c>
      <c r="D31" s="17">
        <v>0</v>
      </c>
      <c r="E31" s="19">
        <v>0</v>
      </c>
      <c r="F31" s="19">
        <v>0</v>
      </c>
      <c r="G31" s="19">
        <v>0</v>
      </c>
      <c r="H31" s="19">
        <v>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>
        <v>0</v>
      </c>
      <c r="D32" s="17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t="20.100000000000001" customHeight="1" x14ac:dyDescent="0.2">
      <c r="A33" s="20" t="s">
        <v>63</v>
      </c>
      <c r="B33" s="16" t="s">
        <v>64</v>
      </c>
      <c r="C33" s="17">
        <v>0</v>
      </c>
      <c r="D33" s="17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20.100000000000001" customHeight="1" x14ac:dyDescent="0.2">
      <c r="A34" s="15" t="s">
        <v>65</v>
      </c>
      <c r="B34" s="16" t="s">
        <v>66</v>
      </c>
      <c r="C34" s="17">
        <f t="shared" ref="C34:H34" si="3">C6-C12</f>
        <v>0</v>
      </c>
      <c r="D34" s="17">
        <f t="shared" si="3"/>
        <v>0</v>
      </c>
      <c r="E34" s="19">
        <f t="shared" si="3"/>
        <v>0</v>
      </c>
      <c r="F34" s="19">
        <f t="shared" si="3"/>
        <v>0</v>
      </c>
      <c r="G34" s="19">
        <f t="shared" si="3"/>
        <v>0</v>
      </c>
      <c r="H34" s="19">
        <f t="shared" si="3"/>
        <v>0</v>
      </c>
    </row>
    <row r="35" spans="1:8" ht="18" customHeight="1" x14ac:dyDescent="0.2">
      <c r="A35" s="26" t="s">
        <v>67</v>
      </c>
      <c r="B35" s="27" t="s">
        <v>68</v>
      </c>
      <c r="C35" s="28">
        <v>0</v>
      </c>
      <c r="D35" s="28">
        <v>0</v>
      </c>
      <c r="E35" s="29">
        <v>0</v>
      </c>
      <c r="F35" s="29">
        <v>0</v>
      </c>
      <c r="G35" s="29">
        <v>0</v>
      </c>
      <c r="H35" s="29">
        <v>0</v>
      </c>
    </row>
    <row r="36" spans="1:8" ht="18" customHeight="1" x14ac:dyDescent="0.2">
      <c r="A36" s="26" t="s">
        <v>69</v>
      </c>
      <c r="B36" s="27" t="s">
        <v>70</v>
      </c>
      <c r="C36" s="28">
        <v>0</v>
      </c>
      <c r="D36" s="28">
        <v>0</v>
      </c>
      <c r="E36" s="29">
        <v>0</v>
      </c>
      <c r="F36" s="29">
        <v>0</v>
      </c>
      <c r="G36" s="29">
        <v>0</v>
      </c>
      <c r="H36" s="29">
        <v>0</v>
      </c>
    </row>
    <row r="37" spans="1:8" ht="18" customHeight="1" x14ac:dyDescent="0.2">
      <c r="A37" s="26" t="s">
        <v>71</v>
      </c>
      <c r="B37" s="27" t="s">
        <v>72</v>
      </c>
      <c r="C37" s="28">
        <v>0</v>
      </c>
      <c r="D37" s="28">
        <v>0</v>
      </c>
      <c r="E37" s="29">
        <v>0</v>
      </c>
      <c r="F37" s="29">
        <v>0</v>
      </c>
      <c r="G37" s="29">
        <v>0</v>
      </c>
      <c r="H37" s="29">
        <v>0</v>
      </c>
    </row>
    <row r="38" spans="1:8" ht="18" customHeight="1" x14ac:dyDescent="0.2">
      <c r="A38" s="5"/>
      <c r="B38" s="35"/>
      <c r="C38" s="36"/>
      <c r="D38" s="36"/>
      <c r="E38" s="37"/>
      <c r="F38" s="37"/>
      <c r="G38" s="37"/>
      <c r="H38" s="37"/>
    </row>
    <row r="39" spans="1:8" ht="24" customHeight="1" x14ac:dyDescent="0.2">
      <c r="A39" s="30" t="s">
        <v>73</v>
      </c>
      <c r="B39" s="31"/>
      <c r="C39" s="31"/>
      <c r="D39" s="31"/>
    </row>
    <row r="40" spans="1:8" ht="24" customHeight="1" x14ac:dyDescent="0.2">
      <c r="A40" s="30"/>
      <c r="B40" s="31"/>
      <c r="C40" s="31"/>
      <c r="D40" s="31"/>
    </row>
    <row r="41" spans="1:8" ht="18" customHeight="1" x14ac:dyDescent="0.2">
      <c r="A41" s="32" t="s">
        <v>80</v>
      </c>
      <c r="B41" s="4"/>
      <c r="C41" s="4" t="s">
        <v>81</v>
      </c>
      <c r="D41" s="4"/>
    </row>
    <row r="42" spans="1:8" ht="18" customHeight="1" x14ac:dyDescent="0.2">
      <c r="A42" s="32" t="s">
        <v>82</v>
      </c>
      <c r="B42" s="4"/>
      <c r="C42" s="4" t="s">
        <v>83</v>
      </c>
      <c r="D42" s="4"/>
    </row>
    <row r="43" spans="1:8" ht="18" customHeight="1" x14ac:dyDescent="0.2">
      <c r="B43" s="4"/>
    </row>
    <row r="44" spans="1:8" ht="18" customHeight="1" x14ac:dyDescent="0.2">
      <c r="B44" s="4"/>
    </row>
    <row r="46" spans="1:8" ht="18" customHeight="1" x14ac:dyDescent="0.2">
      <c r="A46" s="34" t="s">
        <v>84</v>
      </c>
    </row>
  </sheetData>
  <mergeCells count="5">
    <mergeCell ref="A1:H1"/>
    <mergeCell ref="A2:H2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65" customWidth="1"/>
    <col min="3" max="3" width="13" style="65" customWidth="1"/>
    <col min="4" max="4" width="12.140625" style="65" customWidth="1"/>
    <col min="5" max="6" width="11.42578125" style="65" customWidth="1"/>
    <col min="7" max="7" width="10.85546875" style="65" customWidth="1"/>
    <col min="8" max="8" width="11" style="65" customWidth="1"/>
    <col min="9" max="256" width="9.140625" style="65"/>
    <col min="257" max="257" width="5.7109375" style="65" customWidth="1"/>
    <col min="258" max="258" width="39.140625" style="65" customWidth="1"/>
    <col min="259" max="259" width="13" style="65" customWidth="1"/>
    <col min="260" max="260" width="12.140625" style="65" customWidth="1"/>
    <col min="261" max="262" width="11.42578125" style="65" customWidth="1"/>
    <col min="263" max="263" width="10.85546875" style="65" customWidth="1"/>
    <col min="264" max="264" width="11" style="65" customWidth="1"/>
    <col min="265" max="512" width="9.140625" style="65"/>
    <col min="513" max="513" width="5.7109375" style="65" customWidth="1"/>
    <col min="514" max="514" width="39.140625" style="65" customWidth="1"/>
    <col min="515" max="515" width="13" style="65" customWidth="1"/>
    <col min="516" max="516" width="12.140625" style="65" customWidth="1"/>
    <col min="517" max="518" width="11.42578125" style="65" customWidth="1"/>
    <col min="519" max="519" width="10.85546875" style="65" customWidth="1"/>
    <col min="520" max="520" width="11" style="65" customWidth="1"/>
    <col min="521" max="768" width="9.140625" style="65"/>
    <col min="769" max="769" width="5.7109375" style="65" customWidth="1"/>
    <col min="770" max="770" width="39.140625" style="65" customWidth="1"/>
    <col min="771" max="771" width="13" style="65" customWidth="1"/>
    <col min="772" max="772" width="12.140625" style="65" customWidth="1"/>
    <col min="773" max="774" width="11.42578125" style="65" customWidth="1"/>
    <col min="775" max="775" width="10.85546875" style="65" customWidth="1"/>
    <col min="776" max="776" width="11" style="65" customWidth="1"/>
    <col min="777" max="1024" width="9.140625" style="65"/>
    <col min="1025" max="1025" width="5.7109375" style="65" customWidth="1"/>
    <col min="1026" max="1026" width="39.140625" style="65" customWidth="1"/>
    <col min="1027" max="1027" width="13" style="65" customWidth="1"/>
    <col min="1028" max="1028" width="12.140625" style="65" customWidth="1"/>
    <col min="1029" max="1030" width="11.42578125" style="65" customWidth="1"/>
    <col min="1031" max="1031" width="10.85546875" style="65" customWidth="1"/>
    <col min="1032" max="1032" width="11" style="65" customWidth="1"/>
    <col min="1033" max="1280" width="9.140625" style="65"/>
    <col min="1281" max="1281" width="5.7109375" style="65" customWidth="1"/>
    <col min="1282" max="1282" width="39.140625" style="65" customWidth="1"/>
    <col min="1283" max="1283" width="13" style="65" customWidth="1"/>
    <col min="1284" max="1284" width="12.140625" style="65" customWidth="1"/>
    <col min="1285" max="1286" width="11.42578125" style="65" customWidth="1"/>
    <col min="1287" max="1287" width="10.85546875" style="65" customWidth="1"/>
    <col min="1288" max="1288" width="11" style="65" customWidth="1"/>
    <col min="1289" max="1536" width="9.140625" style="65"/>
    <col min="1537" max="1537" width="5.7109375" style="65" customWidth="1"/>
    <col min="1538" max="1538" width="39.140625" style="65" customWidth="1"/>
    <col min="1539" max="1539" width="13" style="65" customWidth="1"/>
    <col min="1540" max="1540" width="12.140625" style="65" customWidth="1"/>
    <col min="1541" max="1542" width="11.42578125" style="65" customWidth="1"/>
    <col min="1543" max="1543" width="10.85546875" style="65" customWidth="1"/>
    <col min="1544" max="1544" width="11" style="65" customWidth="1"/>
    <col min="1545" max="1792" width="9.140625" style="65"/>
    <col min="1793" max="1793" width="5.7109375" style="65" customWidth="1"/>
    <col min="1794" max="1794" width="39.140625" style="65" customWidth="1"/>
    <col min="1795" max="1795" width="13" style="65" customWidth="1"/>
    <col min="1796" max="1796" width="12.140625" style="65" customWidth="1"/>
    <col min="1797" max="1798" width="11.42578125" style="65" customWidth="1"/>
    <col min="1799" max="1799" width="10.85546875" style="65" customWidth="1"/>
    <col min="1800" max="1800" width="11" style="65" customWidth="1"/>
    <col min="1801" max="2048" width="9.140625" style="65"/>
    <col min="2049" max="2049" width="5.7109375" style="65" customWidth="1"/>
    <col min="2050" max="2050" width="39.140625" style="65" customWidth="1"/>
    <col min="2051" max="2051" width="13" style="65" customWidth="1"/>
    <col min="2052" max="2052" width="12.140625" style="65" customWidth="1"/>
    <col min="2053" max="2054" width="11.42578125" style="65" customWidth="1"/>
    <col min="2055" max="2055" width="10.85546875" style="65" customWidth="1"/>
    <col min="2056" max="2056" width="11" style="65" customWidth="1"/>
    <col min="2057" max="2304" width="9.140625" style="65"/>
    <col min="2305" max="2305" width="5.7109375" style="65" customWidth="1"/>
    <col min="2306" max="2306" width="39.140625" style="65" customWidth="1"/>
    <col min="2307" max="2307" width="13" style="65" customWidth="1"/>
    <col min="2308" max="2308" width="12.140625" style="65" customWidth="1"/>
    <col min="2309" max="2310" width="11.42578125" style="65" customWidth="1"/>
    <col min="2311" max="2311" width="10.85546875" style="65" customWidth="1"/>
    <col min="2312" max="2312" width="11" style="65" customWidth="1"/>
    <col min="2313" max="2560" width="9.140625" style="65"/>
    <col min="2561" max="2561" width="5.7109375" style="65" customWidth="1"/>
    <col min="2562" max="2562" width="39.140625" style="65" customWidth="1"/>
    <col min="2563" max="2563" width="13" style="65" customWidth="1"/>
    <col min="2564" max="2564" width="12.140625" style="65" customWidth="1"/>
    <col min="2565" max="2566" width="11.42578125" style="65" customWidth="1"/>
    <col min="2567" max="2567" width="10.85546875" style="65" customWidth="1"/>
    <col min="2568" max="2568" width="11" style="65" customWidth="1"/>
    <col min="2569" max="2816" width="9.140625" style="65"/>
    <col min="2817" max="2817" width="5.7109375" style="65" customWidth="1"/>
    <col min="2818" max="2818" width="39.140625" style="65" customWidth="1"/>
    <col min="2819" max="2819" width="13" style="65" customWidth="1"/>
    <col min="2820" max="2820" width="12.140625" style="65" customWidth="1"/>
    <col min="2821" max="2822" width="11.42578125" style="65" customWidth="1"/>
    <col min="2823" max="2823" width="10.85546875" style="65" customWidth="1"/>
    <col min="2824" max="2824" width="11" style="65" customWidth="1"/>
    <col min="2825" max="3072" width="9.140625" style="65"/>
    <col min="3073" max="3073" width="5.7109375" style="65" customWidth="1"/>
    <col min="3074" max="3074" width="39.140625" style="65" customWidth="1"/>
    <col min="3075" max="3075" width="13" style="65" customWidth="1"/>
    <col min="3076" max="3076" width="12.140625" style="65" customWidth="1"/>
    <col min="3077" max="3078" width="11.42578125" style="65" customWidth="1"/>
    <col min="3079" max="3079" width="10.85546875" style="65" customWidth="1"/>
    <col min="3080" max="3080" width="11" style="65" customWidth="1"/>
    <col min="3081" max="3328" width="9.140625" style="65"/>
    <col min="3329" max="3329" width="5.7109375" style="65" customWidth="1"/>
    <col min="3330" max="3330" width="39.140625" style="65" customWidth="1"/>
    <col min="3331" max="3331" width="13" style="65" customWidth="1"/>
    <col min="3332" max="3332" width="12.140625" style="65" customWidth="1"/>
    <col min="3333" max="3334" width="11.42578125" style="65" customWidth="1"/>
    <col min="3335" max="3335" width="10.85546875" style="65" customWidth="1"/>
    <col min="3336" max="3336" width="11" style="65" customWidth="1"/>
    <col min="3337" max="3584" width="9.140625" style="65"/>
    <col min="3585" max="3585" width="5.7109375" style="65" customWidth="1"/>
    <col min="3586" max="3586" width="39.140625" style="65" customWidth="1"/>
    <col min="3587" max="3587" width="13" style="65" customWidth="1"/>
    <col min="3588" max="3588" width="12.140625" style="65" customWidth="1"/>
    <col min="3589" max="3590" width="11.42578125" style="65" customWidth="1"/>
    <col min="3591" max="3591" width="10.85546875" style="65" customWidth="1"/>
    <col min="3592" max="3592" width="11" style="65" customWidth="1"/>
    <col min="3593" max="3840" width="9.140625" style="65"/>
    <col min="3841" max="3841" width="5.7109375" style="65" customWidth="1"/>
    <col min="3842" max="3842" width="39.140625" style="65" customWidth="1"/>
    <col min="3843" max="3843" width="13" style="65" customWidth="1"/>
    <col min="3844" max="3844" width="12.140625" style="65" customWidth="1"/>
    <col min="3845" max="3846" width="11.42578125" style="65" customWidth="1"/>
    <col min="3847" max="3847" width="10.85546875" style="65" customWidth="1"/>
    <col min="3848" max="3848" width="11" style="65" customWidth="1"/>
    <col min="3849" max="4096" width="9.140625" style="65"/>
    <col min="4097" max="4097" width="5.7109375" style="65" customWidth="1"/>
    <col min="4098" max="4098" width="39.140625" style="65" customWidth="1"/>
    <col min="4099" max="4099" width="13" style="65" customWidth="1"/>
    <col min="4100" max="4100" width="12.140625" style="65" customWidth="1"/>
    <col min="4101" max="4102" width="11.42578125" style="65" customWidth="1"/>
    <col min="4103" max="4103" width="10.85546875" style="65" customWidth="1"/>
    <col min="4104" max="4104" width="11" style="65" customWidth="1"/>
    <col min="4105" max="4352" width="9.140625" style="65"/>
    <col min="4353" max="4353" width="5.7109375" style="65" customWidth="1"/>
    <col min="4354" max="4354" width="39.140625" style="65" customWidth="1"/>
    <col min="4355" max="4355" width="13" style="65" customWidth="1"/>
    <col min="4356" max="4356" width="12.140625" style="65" customWidth="1"/>
    <col min="4357" max="4358" width="11.42578125" style="65" customWidth="1"/>
    <col min="4359" max="4359" width="10.85546875" style="65" customWidth="1"/>
    <col min="4360" max="4360" width="11" style="65" customWidth="1"/>
    <col min="4361" max="4608" width="9.140625" style="65"/>
    <col min="4609" max="4609" width="5.7109375" style="65" customWidth="1"/>
    <col min="4610" max="4610" width="39.140625" style="65" customWidth="1"/>
    <col min="4611" max="4611" width="13" style="65" customWidth="1"/>
    <col min="4612" max="4612" width="12.140625" style="65" customWidth="1"/>
    <col min="4613" max="4614" width="11.42578125" style="65" customWidth="1"/>
    <col min="4615" max="4615" width="10.85546875" style="65" customWidth="1"/>
    <col min="4616" max="4616" width="11" style="65" customWidth="1"/>
    <col min="4617" max="4864" width="9.140625" style="65"/>
    <col min="4865" max="4865" width="5.7109375" style="65" customWidth="1"/>
    <col min="4866" max="4866" width="39.140625" style="65" customWidth="1"/>
    <col min="4867" max="4867" width="13" style="65" customWidth="1"/>
    <col min="4868" max="4868" width="12.140625" style="65" customWidth="1"/>
    <col min="4869" max="4870" width="11.42578125" style="65" customWidth="1"/>
    <col min="4871" max="4871" width="10.85546875" style="65" customWidth="1"/>
    <col min="4872" max="4872" width="11" style="65" customWidth="1"/>
    <col min="4873" max="5120" width="9.140625" style="65"/>
    <col min="5121" max="5121" width="5.7109375" style="65" customWidth="1"/>
    <col min="5122" max="5122" width="39.140625" style="65" customWidth="1"/>
    <col min="5123" max="5123" width="13" style="65" customWidth="1"/>
    <col min="5124" max="5124" width="12.140625" style="65" customWidth="1"/>
    <col min="5125" max="5126" width="11.42578125" style="65" customWidth="1"/>
    <col min="5127" max="5127" width="10.85546875" style="65" customWidth="1"/>
    <col min="5128" max="5128" width="11" style="65" customWidth="1"/>
    <col min="5129" max="5376" width="9.140625" style="65"/>
    <col min="5377" max="5377" width="5.7109375" style="65" customWidth="1"/>
    <col min="5378" max="5378" width="39.140625" style="65" customWidth="1"/>
    <col min="5379" max="5379" width="13" style="65" customWidth="1"/>
    <col min="5380" max="5380" width="12.140625" style="65" customWidth="1"/>
    <col min="5381" max="5382" width="11.42578125" style="65" customWidth="1"/>
    <col min="5383" max="5383" width="10.85546875" style="65" customWidth="1"/>
    <col min="5384" max="5384" width="11" style="65" customWidth="1"/>
    <col min="5385" max="5632" width="9.140625" style="65"/>
    <col min="5633" max="5633" width="5.7109375" style="65" customWidth="1"/>
    <col min="5634" max="5634" width="39.140625" style="65" customWidth="1"/>
    <col min="5635" max="5635" width="13" style="65" customWidth="1"/>
    <col min="5636" max="5636" width="12.140625" style="65" customWidth="1"/>
    <col min="5637" max="5638" width="11.42578125" style="65" customWidth="1"/>
    <col min="5639" max="5639" width="10.85546875" style="65" customWidth="1"/>
    <col min="5640" max="5640" width="11" style="65" customWidth="1"/>
    <col min="5641" max="5888" width="9.140625" style="65"/>
    <col min="5889" max="5889" width="5.7109375" style="65" customWidth="1"/>
    <col min="5890" max="5890" width="39.140625" style="65" customWidth="1"/>
    <col min="5891" max="5891" width="13" style="65" customWidth="1"/>
    <col min="5892" max="5892" width="12.140625" style="65" customWidth="1"/>
    <col min="5893" max="5894" width="11.42578125" style="65" customWidth="1"/>
    <col min="5895" max="5895" width="10.85546875" style="65" customWidth="1"/>
    <col min="5896" max="5896" width="11" style="65" customWidth="1"/>
    <col min="5897" max="6144" width="9.140625" style="65"/>
    <col min="6145" max="6145" width="5.7109375" style="65" customWidth="1"/>
    <col min="6146" max="6146" width="39.140625" style="65" customWidth="1"/>
    <col min="6147" max="6147" width="13" style="65" customWidth="1"/>
    <col min="6148" max="6148" width="12.140625" style="65" customWidth="1"/>
    <col min="6149" max="6150" width="11.42578125" style="65" customWidth="1"/>
    <col min="6151" max="6151" width="10.85546875" style="65" customWidth="1"/>
    <col min="6152" max="6152" width="11" style="65" customWidth="1"/>
    <col min="6153" max="6400" width="9.140625" style="65"/>
    <col min="6401" max="6401" width="5.7109375" style="65" customWidth="1"/>
    <col min="6402" max="6402" width="39.140625" style="65" customWidth="1"/>
    <col min="6403" max="6403" width="13" style="65" customWidth="1"/>
    <col min="6404" max="6404" width="12.140625" style="65" customWidth="1"/>
    <col min="6405" max="6406" width="11.42578125" style="65" customWidth="1"/>
    <col min="6407" max="6407" width="10.85546875" style="65" customWidth="1"/>
    <col min="6408" max="6408" width="11" style="65" customWidth="1"/>
    <col min="6409" max="6656" width="9.140625" style="65"/>
    <col min="6657" max="6657" width="5.7109375" style="65" customWidth="1"/>
    <col min="6658" max="6658" width="39.140625" style="65" customWidth="1"/>
    <col min="6659" max="6659" width="13" style="65" customWidth="1"/>
    <col min="6660" max="6660" width="12.140625" style="65" customWidth="1"/>
    <col min="6661" max="6662" width="11.42578125" style="65" customWidth="1"/>
    <col min="6663" max="6663" width="10.85546875" style="65" customWidth="1"/>
    <col min="6664" max="6664" width="11" style="65" customWidth="1"/>
    <col min="6665" max="6912" width="9.140625" style="65"/>
    <col min="6913" max="6913" width="5.7109375" style="65" customWidth="1"/>
    <col min="6914" max="6914" width="39.140625" style="65" customWidth="1"/>
    <col min="6915" max="6915" width="13" style="65" customWidth="1"/>
    <col min="6916" max="6916" width="12.140625" style="65" customWidth="1"/>
    <col min="6917" max="6918" width="11.42578125" style="65" customWidth="1"/>
    <col min="6919" max="6919" width="10.85546875" style="65" customWidth="1"/>
    <col min="6920" max="6920" width="11" style="65" customWidth="1"/>
    <col min="6921" max="7168" width="9.140625" style="65"/>
    <col min="7169" max="7169" width="5.7109375" style="65" customWidth="1"/>
    <col min="7170" max="7170" width="39.140625" style="65" customWidth="1"/>
    <col min="7171" max="7171" width="13" style="65" customWidth="1"/>
    <col min="7172" max="7172" width="12.140625" style="65" customWidth="1"/>
    <col min="7173" max="7174" width="11.42578125" style="65" customWidth="1"/>
    <col min="7175" max="7175" width="10.85546875" style="65" customWidth="1"/>
    <col min="7176" max="7176" width="11" style="65" customWidth="1"/>
    <col min="7177" max="7424" width="9.140625" style="65"/>
    <col min="7425" max="7425" width="5.7109375" style="65" customWidth="1"/>
    <col min="7426" max="7426" width="39.140625" style="65" customWidth="1"/>
    <col min="7427" max="7427" width="13" style="65" customWidth="1"/>
    <col min="7428" max="7428" width="12.140625" style="65" customWidth="1"/>
    <col min="7429" max="7430" width="11.42578125" style="65" customWidth="1"/>
    <col min="7431" max="7431" width="10.85546875" style="65" customWidth="1"/>
    <col min="7432" max="7432" width="11" style="65" customWidth="1"/>
    <col min="7433" max="7680" width="9.140625" style="65"/>
    <col min="7681" max="7681" width="5.7109375" style="65" customWidth="1"/>
    <col min="7682" max="7682" width="39.140625" style="65" customWidth="1"/>
    <col min="7683" max="7683" width="13" style="65" customWidth="1"/>
    <col min="7684" max="7684" width="12.140625" style="65" customWidth="1"/>
    <col min="7685" max="7686" width="11.42578125" style="65" customWidth="1"/>
    <col min="7687" max="7687" width="10.85546875" style="65" customWidth="1"/>
    <col min="7688" max="7688" width="11" style="65" customWidth="1"/>
    <col min="7689" max="7936" width="9.140625" style="65"/>
    <col min="7937" max="7937" width="5.7109375" style="65" customWidth="1"/>
    <col min="7938" max="7938" width="39.140625" style="65" customWidth="1"/>
    <col min="7939" max="7939" width="13" style="65" customWidth="1"/>
    <col min="7940" max="7940" width="12.140625" style="65" customWidth="1"/>
    <col min="7941" max="7942" width="11.42578125" style="65" customWidth="1"/>
    <col min="7943" max="7943" width="10.85546875" style="65" customWidth="1"/>
    <col min="7944" max="7944" width="11" style="65" customWidth="1"/>
    <col min="7945" max="8192" width="9.140625" style="65"/>
    <col min="8193" max="8193" width="5.7109375" style="65" customWidth="1"/>
    <col min="8194" max="8194" width="39.140625" style="65" customWidth="1"/>
    <col min="8195" max="8195" width="13" style="65" customWidth="1"/>
    <col min="8196" max="8196" width="12.140625" style="65" customWidth="1"/>
    <col min="8197" max="8198" width="11.42578125" style="65" customWidth="1"/>
    <col min="8199" max="8199" width="10.85546875" style="65" customWidth="1"/>
    <col min="8200" max="8200" width="11" style="65" customWidth="1"/>
    <col min="8201" max="8448" width="9.140625" style="65"/>
    <col min="8449" max="8449" width="5.7109375" style="65" customWidth="1"/>
    <col min="8450" max="8450" width="39.140625" style="65" customWidth="1"/>
    <col min="8451" max="8451" width="13" style="65" customWidth="1"/>
    <col min="8452" max="8452" width="12.140625" style="65" customWidth="1"/>
    <col min="8453" max="8454" width="11.42578125" style="65" customWidth="1"/>
    <col min="8455" max="8455" width="10.85546875" style="65" customWidth="1"/>
    <col min="8456" max="8456" width="11" style="65" customWidth="1"/>
    <col min="8457" max="8704" width="9.140625" style="65"/>
    <col min="8705" max="8705" width="5.7109375" style="65" customWidth="1"/>
    <col min="8706" max="8706" width="39.140625" style="65" customWidth="1"/>
    <col min="8707" max="8707" width="13" style="65" customWidth="1"/>
    <col min="8708" max="8708" width="12.140625" style="65" customWidth="1"/>
    <col min="8709" max="8710" width="11.42578125" style="65" customWidth="1"/>
    <col min="8711" max="8711" width="10.85546875" style="65" customWidth="1"/>
    <col min="8712" max="8712" width="11" style="65" customWidth="1"/>
    <col min="8713" max="8960" width="9.140625" style="65"/>
    <col min="8961" max="8961" width="5.7109375" style="65" customWidth="1"/>
    <col min="8962" max="8962" width="39.140625" style="65" customWidth="1"/>
    <col min="8963" max="8963" width="13" style="65" customWidth="1"/>
    <col min="8964" max="8964" width="12.140625" style="65" customWidth="1"/>
    <col min="8965" max="8966" width="11.42578125" style="65" customWidth="1"/>
    <col min="8967" max="8967" width="10.85546875" style="65" customWidth="1"/>
    <col min="8968" max="8968" width="11" style="65" customWidth="1"/>
    <col min="8969" max="9216" width="9.140625" style="65"/>
    <col min="9217" max="9217" width="5.7109375" style="65" customWidth="1"/>
    <col min="9218" max="9218" width="39.140625" style="65" customWidth="1"/>
    <col min="9219" max="9219" width="13" style="65" customWidth="1"/>
    <col min="9220" max="9220" width="12.140625" style="65" customWidth="1"/>
    <col min="9221" max="9222" width="11.42578125" style="65" customWidth="1"/>
    <col min="9223" max="9223" width="10.85546875" style="65" customWidth="1"/>
    <col min="9224" max="9224" width="11" style="65" customWidth="1"/>
    <col min="9225" max="9472" width="9.140625" style="65"/>
    <col min="9473" max="9473" width="5.7109375" style="65" customWidth="1"/>
    <col min="9474" max="9474" width="39.140625" style="65" customWidth="1"/>
    <col min="9475" max="9475" width="13" style="65" customWidth="1"/>
    <col min="9476" max="9476" width="12.140625" style="65" customWidth="1"/>
    <col min="9477" max="9478" width="11.42578125" style="65" customWidth="1"/>
    <col min="9479" max="9479" width="10.85546875" style="65" customWidth="1"/>
    <col min="9480" max="9480" width="11" style="65" customWidth="1"/>
    <col min="9481" max="9728" width="9.140625" style="65"/>
    <col min="9729" max="9729" width="5.7109375" style="65" customWidth="1"/>
    <col min="9730" max="9730" width="39.140625" style="65" customWidth="1"/>
    <col min="9731" max="9731" width="13" style="65" customWidth="1"/>
    <col min="9732" max="9732" width="12.140625" style="65" customWidth="1"/>
    <col min="9733" max="9734" width="11.42578125" style="65" customWidth="1"/>
    <col min="9735" max="9735" width="10.85546875" style="65" customWidth="1"/>
    <col min="9736" max="9736" width="11" style="65" customWidth="1"/>
    <col min="9737" max="9984" width="9.140625" style="65"/>
    <col min="9985" max="9985" width="5.7109375" style="65" customWidth="1"/>
    <col min="9986" max="9986" width="39.140625" style="65" customWidth="1"/>
    <col min="9987" max="9987" width="13" style="65" customWidth="1"/>
    <col min="9988" max="9988" width="12.140625" style="65" customWidth="1"/>
    <col min="9989" max="9990" width="11.42578125" style="65" customWidth="1"/>
    <col min="9991" max="9991" width="10.85546875" style="65" customWidth="1"/>
    <col min="9992" max="9992" width="11" style="65" customWidth="1"/>
    <col min="9993" max="10240" width="9.140625" style="65"/>
    <col min="10241" max="10241" width="5.7109375" style="65" customWidth="1"/>
    <col min="10242" max="10242" width="39.140625" style="65" customWidth="1"/>
    <col min="10243" max="10243" width="13" style="65" customWidth="1"/>
    <col min="10244" max="10244" width="12.140625" style="65" customWidth="1"/>
    <col min="10245" max="10246" width="11.42578125" style="65" customWidth="1"/>
    <col min="10247" max="10247" width="10.85546875" style="65" customWidth="1"/>
    <col min="10248" max="10248" width="11" style="65" customWidth="1"/>
    <col min="10249" max="10496" width="9.140625" style="65"/>
    <col min="10497" max="10497" width="5.7109375" style="65" customWidth="1"/>
    <col min="10498" max="10498" width="39.140625" style="65" customWidth="1"/>
    <col min="10499" max="10499" width="13" style="65" customWidth="1"/>
    <col min="10500" max="10500" width="12.140625" style="65" customWidth="1"/>
    <col min="10501" max="10502" width="11.42578125" style="65" customWidth="1"/>
    <col min="10503" max="10503" width="10.85546875" style="65" customWidth="1"/>
    <col min="10504" max="10504" width="11" style="65" customWidth="1"/>
    <col min="10505" max="10752" width="9.140625" style="65"/>
    <col min="10753" max="10753" width="5.7109375" style="65" customWidth="1"/>
    <col min="10754" max="10754" width="39.140625" style="65" customWidth="1"/>
    <col min="10755" max="10755" width="13" style="65" customWidth="1"/>
    <col min="10756" max="10756" width="12.140625" style="65" customWidth="1"/>
    <col min="10757" max="10758" width="11.42578125" style="65" customWidth="1"/>
    <col min="10759" max="10759" width="10.85546875" style="65" customWidth="1"/>
    <col min="10760" max="10760" width="11" style="65" customWidth="1"/>
    <col min="10761" max="11008" width="9.140625" style="65"/>
    <col min="11009" max="11009" width="5.7109375" style="65" customWidth="1"/>
    <col min="11010" max="11010" width="39.140625" style="65" customWidth="1"/>
    <col min="11011" max="11011" width="13" style="65" customWidth="1"/>
    <col min="11012" max="11012" width="12.140625" style="65" customWidth="1"/>
    <col min="11013" max="11014" width="11.42578125" style="65" customWidth="1"/>
    <col min="11015" max="11015" width="10.85546875" style="65" customWidth="1"/>
    <col min="11016" max="11016" width="11" style="65" customWidth="1"/>
    <col min="11017" max="11264" width="9.140625" style="65"/>
    <col min="11265" max="11265" width="5.7109375" style="65" customWidth="1"/>
    <col min="11266" max="11266" width="39.140625" style="65" customWidth="1"/>
    <col min="11267" max="11267" width="13" style="65" customWidth="1"/>
    <col min="11268" max="11268" width="12.140625" style="65" customWidth="1"/>
    <col min="11269" max="11270" width="11.42578125" style="65" customWidth="1"/>
    <col min="11271" max="11271" width="10.85546875" style="65" customWidth="1"/>
    <col min="11272" max="11272" width="11" style="65" customWidth="1"/>
    <col min="11273" max="11520" width="9.140625" style="65"/>
    <col min="11521" max="11521" width="5.7109375" style="65" customWidth="1"/>
    <col min="11522" max="11522" width="39.140625" style="65" customWidth="1"/>
    <col min="11523" max="11523" width="13" style="65" customWidth="1"/>
    <col min="11524" max="11524" width="12.140625" style="65" customWidth="1"/>
    <col min="11525" max="11526" width="11.42578125" style="65" customWidth="1"/>
    <col min="11527" max="11527" width="10.85546875" style="65" customWidth="1"/>
    <col min="11528" max="11528" width="11" style="65" customWidth="1"/>
    <col min="11529" max="11776" width="9.140625" style="65"/>
    <col min="11777" max="11777" width="5.7109375" style="65" customWidth="1"/>
    <col min="11778" max="11778" width="39.140625" style="65" customWidth="1"/>
    <col min="11779" max="11779" width="13" style="65" customWidth="1"/>
    <col min="11780" max="11780" width="12.140625" style="65" customWidth="1"/>
    <col min="11781" max="11782" width="11.42578125" style="65" customWidth="1"/>
    <col min="11783" max="11783" width="10.85546875" style="65" customWidth="1"/>
    <col min="11784" max="11784" width="11" style="65" customWidth="1"/>
    <col min="11785" max="12032" width="9.140625" style="65"/>
    <col min="12033" max="12033" width="5.7109375" style="65" customWidth="1"/>
    <col min="12034" max="12034" width="39.140625" style="65" customWidth="1"/>
    <col min="12035" max="12035" width="13" style="65" customWidth="1"/>
    <col min="12036" max="12036" width="12.140625" style="65" customWidth="1"/>
    <col min="12037" max="12038" width="11.42578125" style="65" customWidth="1"/>
    <col min="12039" max="12039" width="10.85546875" style="65" customWidth="1"/>
    <col min="12040" max="12040" width="11" style="65" customWidth="1"/>
    <col min="12041" max="12288" width="9.140625" style="65"/>
    <col min="12289" max="12289" width="5.7109375" style="65" customWidth="1"/>
    <col min="12290" max="12290" width="39.140625" style="65" customWidth="1"/>
    <col min="12291" max="12291" width="13" style="65" customWidth="1"/>
    <col min="12292" max="12292" width="12.140625" style="65" customWidth="1"/>
    <col min="12293" max="12294" width="11.42578125" style="65" customWidth="1"/>
    <col min="12295" max="12295" width="10.85546875" style="65" customWidth="1"/>
    <col min="12296" max="12296" width="11" style="65" customWidth="1"/>
    <col min="12297" max="12544" width="9.140625" style="65"/>
    <col min="12545" max="12545" width="5.7109375" style="65" customWidth="1"/>
    <col min="12546" max="12546" width="39.140625" style="65" customWidth="1"/>
    <col min="12547" max="12547" width="13" style="65" customWidth="1"/>
    <col min="12548" max="12548" width="12.140625" style="65" customWidth="1"/>
    <col min="12549" max="12550" width="11.42578125" style="65" customWidth="1"/>
    <col min="12551" max="12551" width="10.85546875" style="65" customWidth="1"/>
    <col min="12552" max="12552" width="11" style="65" customWidth="1"/>
    <col min="12553" max="12800" width="9.140625" style="65"/>
    <col min="12801" max="12801" width="5.7109375" style="65" customWidth="1"/>
    <col min="12802" max="12802" width="39.140625" style="65" customWidth="1"/>
    <col min="12803" max="12803" width="13" style="65" customWidth="1"/>
    <col min="12804" max="12804" width="12.140625" style="65" customWidth="1"/>
    <col min="12805" max="12806" width="11.42578125" style="65" customWidth="1"/>
    <col min="12807" max="12807" width="10.85546875" style="65" customWidth="1"/>
    <col min="12808" max="12808" width="11" style="65" customWidth="1"/>
    <col min="12809" max="13056" width="9.140625" style="65"/>
    <col min="13057" max="13057" width="5.7109375" style="65" customWidth="1"/>
    <col min="13058" max="13058" width="39.140625" style="65" customWidth="1"/>
    <col min="13059" max="13059" width="13" style="65" customWidth="1"/>
    <col min="13060" max="13060" width="12.140625" style="65" customWidth="1"/>
    <col min="13061" max="13062" width="11.42578125" style="65" customWidth="1"/>
    <col min="13063" max="13063" width="10.85546875" style="65" customWidth="1"/>
    <col min="13064" max="13064" width="11" style="65" customWidth="1"/>
    <col min="13065" max="13312" width="9.140625" style="65"/>
    <col min="13313" max="13313" width="5.7109375" style="65" customWidth="1"/>
    <col min="13314" max="13314" width="39.140625" style="65" customWidth="1"/>
    <col min="13315" max="13315" width="13" style="65" customWidth="1"/>
    <col min="13316" max="13316" width="12.140625" style="65" customWidth="1"/>
    <col min="13317" max="13318" width="11.42578125" style="65" customWidth="1"/>
    <col min="13319" max="13319" width="10.85546875" style="65" customWidth="1"/>
    <col min="13320" max="13320" width="11" style="65" customWidth="1"/>
    <col min="13321" max="13568" width="9.140625" style="65"/>
    <col min="13569" max="13569" width="5.7109375" style="65" customWidth="1"/>
    <col min="13570" max="13570" width="39.140625" style="65" customWidth="1"/>
    <col min="13571" max="13571" width="13" style="65" customWidth="1"/>
    <col min="13572" max="13572" width="12.140625" style="65" customWidth="1"/>
    <col min="13573" max="13574" width="11.42578125" style="65" customWidth="1"/>
    <col min="13575" max="13575" width="10.85546875" style="65" customWidth="1"/>
    <col min="13576" max="13576" width="11" style="65" customWidth="1"/>
    <col min="13577" max="13824" width="9.140625" style="65"/>
    <col min="13825" max="13825" width="5.7109375" style="65" customWidth="1"/>
    <col min="13826" max="13826" width="39.140625" style="65" customWidth="1"/>
    <col min="13827" max="13827" width="13" style="65" customWidth="1"/>
    <col min="13828" max="13828" width="12.140625" style="65" customWidth="1"/>
    <col min="13829" max="13830" width="11.42578125" style="65" customWidth="1"/>
    <col min="13831" max="13831" width="10.85546875" style="65" customWidth="1"/>
    <col min="13832" max="13832" width="11" style="65" customWidth="1"/>
    <col min="13833" max="14080" width="9.140625" style="65"/>
    <col min="14081" max="14081" width="5.7109375" style="65" customWidth="1"/>
    <col min="14082" max="14082" width="39.140625" style="65" customWidth="1"/>
    <col min="14083" max="14083" width="13" style="65" customWidth="1"/>
    <col min="14084" max="14084" width="12.140625" style="65" customWidth="1"/>
    <col min="14085" max="14086" width="11.42578125" style="65" customWidth="1"/>
    <col min="14087" max="14087" width="10.85546875" style="65" customWidth="1"/>
    <col min="14088" max="14088" width="11" style="65" customWidth="1"/>
    <col min="14089" max="14336" width="9.140625" style="65"/>
    <col min="14337" max="14337" width="5.7109375" style="65" customWidth="1"/>
    <col min="14338" max="14338" width="39.140625" style="65" customWidth="1"/>
    <col min="14339" max="14339" width="13" style="65" customWidth="1"/>
    <col min="14340" max="14340" width="12.140625" style="65" customWidth="1"/>
    <col min="14341" max="14342" width="11.42578125" style="65" customWidth="1"/>
    <col min="14343" max="14343" width="10.85546875" style="65" customWidth="1"/>
    <col min="14344" max="14344" width="11" style="65" customWidth="1"/>
    <col min="14345" max="14592" width="9.140625" style="65"/>
    <col min="14593" max="14593" width="5.7109375" style="65" customWidth="1"/>
    <col min="14594" max="14594" width="39.140625" style="65" customWidth="1"/>
    <col min="14595" max="14595" width="13" style="65" customWidth="1"/>
    <col min="14596" max="14596" width="12.140625" style="65" customWidth="1"/>
    <col min="14597" max="14598" width="11.42578125" style="65" customWidth="1"/>
    <col min="14599" max="14599" width="10.85546875" style="65" customWidth="1"/>
    <col min="14600" max="14600" width="11" style="65" customWidth="1"/>
    <col min="14601" max="14848" width="9.140625" style="65"/>
    <col min="14849" max="14849" width="5.7109375" style="65" customWidth="1"/>
    <col min="14850" max="14850" width="39.140625" style="65" customWidth="1"/>
    <col min="14851" max="14851" width="13" style="65" customWidth="1"/>
    <col min="14852" max="14852" width="12.140625" style="65" customWidth="1"/>
    <col min="14853" max="14854" width="11.42578125" style="65" customWidth="1"/>
    <col min="14855" max="14855" width="10.85546875" style="65" customWidth="1"/>
    <col min="14856" max="14856" width="11" style="65" customWidth="1"/>
    <col min="14857" max="15104" width="9.140625" style="65"/>
    <col min="15105" max="15105" width="5.7109375" style="65" customWidth="1"/>
    <col min="15106" max="15106" width="39.140625" style="65" customWidth="1"/>
    <col min="15107" max="15107" width="13" style="65" customWidth="1"/>
    <col min="15108" max="15108" width="12.140625" style="65" customWidth="1"/>
    <col min="15109" max="15110" width="11.42578125" style="65" customWidth="1"/>
    <col min="15111" max="15111" width="10.85546875" style="65" customWidth="1"/>
    <col min="15112" max="15112" width="11" style="65" customWidth="1"/>
    <col min="15113" max="15360" width="9.140625" style="65"/>
    <col min="15361" max="15361" width="5.7109375" style="65" customWidth="1"/>
    <col min="15362" max="15362" width="39.140625" style="65" customWidth="1"/>
    <col min="15363" max="15363" width="13" style="65" customWidth="1"/>
    <col min="15364" max="15364" width="12.140625" style="65" customWidth="1"/>
    <col min="15365" max="15366" width="11.42578125" style="65" customWidth="1"/>
    <col min="15367" max="15367" width="10.85546875" style="65" customWidth="1"/>
    <col min="15368" max="15368" width="11" style="65" customWidth="1"/>
    <col min="15369" max="15616" width="9.140625" style="65"/>
    <col min="15617" max="15617" width="5.7109375" style="65" customWidth="1"/>
    <col min="15618" max="15618" width="39.140625" style="65" customWidth="1"/>
    <col min="15619" max="15619" width="13" style="65" customWidth="1"/>
    <col min="15620" max="15620" width="12.140625" style="65" customWidth="1"/>
    <col min="15621" max="15622" width="11.42578125" style="65" customWidth="1"/>
    <col min="15623" max="15623" width="10.85546875" style="65" customWidth="1"/>
    <col min="15624" max="15624" width="11" style="65" customWidth="1"/>
    <col min="15625" max="15872" width="9.140625" style="65"/>
    <col min="15873" max="15873" width="5.7109375" style="65" customWidth="1"/>
    <col min="15874" max="15874" width="39.140625" style="65" customWidth="1"/>
    <col min="15875" max="15875" width="13" style="65" customWidth="1"/>
    <col min="15876" max="15876" width="12.140625" style="65" customWidth="1"/>
    <col min="15877" max="15878" width="11.42578125" style="65" customWidth="1"/>
    <col min="15879" max="15879" width="10.85546875" style="65" customWidth="1"/>
    <col min="15880" max="15880" width="11" style="65" customWidth="1"/>
    <col min="15881" max="16128" width="9.140625" style="65"/>
    <col min="16129" max="16129" width="5.7109375" style="65" customWidth="1"/>
    <col min="16130" max="16130" width="39.140625" style="65" customWidth="1"/>
    <col min="16131" max="16131" width="13" style="65" customWidth="1"/>
    <col min="16132" max="16132" width="12.140625" style="65" customWidth="1"/>
    <col min="16133" max="16134" width="11.42578125" style="65" customWidth="1"/>
    <col min="16135" max="16135" width="10.85546875" style="65" customWidth="1"/>
    <col min="16136" max="16136" width="11" style="65" customWidth="1"/>
    <col min="16137" max="16384" width="9.140625" style="65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5">
      <c r="A2" s="3" t="s">
        <v>88</v>
      </c>
      <c r="B2" s="4"/>
      <c r="C2" s="67" t="s">
        <v>134</v>
      </c>
      <c r="D2" s="67"/>
      <c r="E2" s="68"/>
      <c r="F2" s="68"/>
      <c r="G2" s="68"/>
      <c r="H2" s="68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 t="shared" ref="C6:H6" si="0">C7+C8+C9</f>
        <v>2758500</v>
      </c>
      <c r="D6" s="17">
        <f t="shared" si="0"/>
        <v>100000</v>
      </c>
      <c r="E6" s="17">
        <f t="shared" si="0"/>
        <v>2833050</v>
      </c>
      <c r="F6" s="17">
        <f t="shared" si="0"/>
        <v>100000</v>
      </c>
      <c r="G6" s="17">
        <f t="shared" si="0"/>
        <v>2833050</v>
      </c>
      <c r="H6" s="17">
        <f t="shared" si="0"/>
        <v>100000</v>
      </c>
    </row>
    <row r="7" spans="1:8" ht="20.100000000000001" customHeight="1" x14ac:dyDescent="0.2">
      <c r="A7" s="15" t="s">
        <v>11</v>
      </c>
      <c r="B7" s="16" t="s">
        <v>12</v>
      </c>
      <c r="C7" s="18">
        <v>108500</v>
      </c>
      <c r="D7" s="17">
        <v>100000</v>
      </c>
      <c r="E7" s="19">
        <v>73500</v>
      </c>
      <c r="F7" s="19">
        <v>100000</v>
      </c>
      <c r="G7" s="19">
        <v>73500</v>
      </c>
      <c r="H7" s="19">
        <v>100000</v>
      </c>
    </row>
    <row r="8" spans="1:8" ht="20.100000000000001" customHeight="1" x14ac:dyDescent="0.2">
      <c r="A8" s="15" t="s">
        <v>13</v>
      </c>
      <c r="B8" s="16" t="s">
        <v>14</v>
      </c>
      <c r="C8" s="17"/>
      <c r="D8" s="17">
        <v>0</v>
      </c>
      <c r="E8" s="19"/>
      <c r="F8" s="19"/>
      <c r="G8" s="19"/>
      <c r="H8" s="19"/>
    </row>
    <row r="9" spans="1:8" ht="20.100000000000001" customHeight="1" x14ac:dyDescent="0.2">
      <c r="A9" s="15" t="s">
        <v>15</v>
      </c>
      <c r="B9" s="16" t="s">
        <v>16</v>
      </c>
      <c r="C9" s="17">
        <v>2650000</v>
      </c>
      <c r="D9" s="17">
        <f>D10+D11</f>
        <v>0</v>
      </c>
      <c r="E9" s="17">
        <v>2759550</v>
      </c>
      <c r="F9" s="17">
        <f>F10+F11</f>
        <v>0</v>
      </c>
      <c r="G9" s="17">
        <v>2759550</v>
      </c>
      <c r="H9" s="17">
        <f>H10+H11</f>
        <v>0</v>
      </c>
    </row>
    <row r="10" spans="1:8" ht="20.100000000000001" customHeight="1" x14ac:dyDescent="0.2">
      <c r="A10" s="20" t="s">
        <v>17</v>
      </c>
      <c r="B10" s="16" t="s">
        <v>18</v>
      </c>
      <c r="C10" s="17">
        <v>0</v>
      </c>
      <c r="D10" s="17">
        <v>0</v>
      </c>
      <c r="E10" s="19"/>
      <c r="F10" s="19"/>
      <c r="G10" s="19"/>
      <c r="H10" s="19"/>
    </row>
    <row r="11" spans="1:8" ht="20.100000000000001" customHeight="1" x14ac:dyDescent="0.2">
      <c r="A11" s="20" t="s">
        <v>19</v>
      </c>
      <c r="B11" s="16" t="s">
        <v>20</v>
      </c>
      <c r="C11" s="17">
        <v>2650000</v>
      </c>
      <c r="D11" s="17">
        <v>0</v>
      </c>
      <c r="E11" s="19">
        <v>2759550</v>
      </c>
      <c r="F11" s="19"/>
      <c r="G11" s="19">
        <v>2759550</v>
      </c>
      <c r="H11" s="19"/>
    </row>
    <row r="12" spans="1:8" ht="20.100000000000001" customHeight="1" x14ac:dyDescent="0.2">
      <c r="A12" s="15" t="s">
        <v>21</v>
      </c>
      <c r="B12" s="16" t="s">
        <v>22</v>
      </c>
      <c r="C12" s="21">
        <f t="shared" ref="C12:H12" si="1">SUM(C13:C33)</f>
        <v>2758500</v>
      </c>
      <c r="D12" s="21">
        <f t="shared" si="1"/>
        <v>80520</v>
      </c>
      <c r="E12" s="21">
        <f t="shared" si="1"/>
        <v>2833050</v>
      </c>
      <c r="F12" s="21">
        <f t="shared" si="1"/>
        <v>80520</v>
      </c>
      <c r="G12" s="21">
        <f t="shared" si="1"/>
        <v>2833050</v>
      </c>
      <c r="H12" s="21">
        <f t="shared" si="1"/>
        <v>80520</v>
      </c>
    </row>
    <row r="13" spans="1:8" ht="20.100000000000001" customHeight="1" x14ac:dyDescent="0.2">
      <c r="A13" s="15" t="s">
        <v>23</v>
      </c>
      <c r="B13" s="16" t="s">
        <v>24</v>
      </c>
      <c r="C13" s="17">
        <v>160005</v>
      </c>
      <c r="D13" s="17">
        <v>2083</v>
      </c>
      <c r="E13" s="19">
        <v>178055</v>
      </c>
      <c r="F13" s="19">
        <v>2083</v>
      </c>
      <c r="G13" s="19">
        <v>178055</v>
      </c>
      <c r="H13" s="19">
        <v>2083</v>
      </c>
    </row>
    <row r="14" spans="1:8" ht="20.100000000000001" customHeight="1" x14ac:dyDescent="0.2">
      <c r="A14" s="20" t="s">
        <v>25</v>
      </c>
      <c r="B14" s="16" t="s">
        <v>26</v>
      </c>
      <c r="C14" s="17">
        <v>670000</v>
      </c>
      <c r="D14" s="17">
        <v>21050</v>
      </c>
      <c r="E14" s="19">
        <v>670000</v>
      </c>
      <c r="F14" s="19">
        <v>21050</v>
      </c>
      <c r="G14" s="19">
        <v>670000</v>
      </c>
      <c r="H14" s="19">
        <v>21050</v>
      </c>
    </row>
    <row r="15" spans="1:8" ht="20.100000000000001" customHeight="1" x14ac:dyDescent="0.2">
      <c r="A15" s="20" t="s">
        <v>27</v>
      </c>
      <c r="B15" s="16" t="s">
        <v>28</v>
      </c>
      <c r="C15" s="17"/>
      <c r="D15" s="17"/>
      <c r="E15" s="19"/>
      <c r="F15" s="19"/>
      <c r="G15" s="19"/>
      <c r="H15" s="19"/>
    </row>
    <row r="16" spans="1:8" ht="20.100000000000001" customHeight="1" x14ac:dyDescent="0.2">
      <c r="A16" s="20" t="s">
        <v>29</v>
      </c>
      <c r="B16" s="16" t="s">
        <v>30</v>
      </c>
      <c r="C16" s="17">
        <v>223500</v>
      </c>
      <c r="D16" s="17">
        <v>7008</v>
      </c>
      <c r="E16" s="19">
        <v>280000</v>
      </c>
      <c r="F16" s="19">
        <v>7008</v>
      </c>
      <c r="G16" s="19">
        <v>280000</v>
      </c>
      <c r="H16" s="19">
        <v>7008</v>
      </c>
    </row>
    <row r="17" spans="1:20" ht="20.100000000000001" customHeight="1" x14ac:dyDescent="0.2">
      <c r="A17" s="20" t="s">
        <v>31</v>
      </c>
      <c r="B17" s="16" t="s">
        <v>32</v>
      </c>
      <c r="C17" s="17">
        <v>2000</v>
      </c>
      <c r="D17" s="17"/>
      <c r="E17" s="19">
        <v>2000</v>
      </c>
      <c r="F17" s="19"/>
      <c r="G17" s="19">
        <v>2000</v>
      </c>
      <c r="H17" s="19"/>
    </row>
    <row r="18" spans="1:20" ht="20.100000000000001" customHeight="1" x14ac:dyDescent="0.2">
      <c r="A18" s="20" t="s">
        <v>33</v>
      </c>
      <c r="B18" s="16" t="s">
        <v>34</v>
      </c>
      <c r="C18" s="17">
        <v>2000</v>
      </c>
      <c r="D18" s="17"/>
      <c r="E18" s="19">
        <v>2000</v>
      </c>
      <c r="F18" s="19"/>
      <c r="G18" s="19">
        <v>2000</v>
      </c>
      <c r="H18" s="19"/>
    </row>
    <row r="19" spans="1:20" ht="20.100000000000001" customHeight="1" x14ac:dyDescent="0.2">
      <c r="A19" s="20" t="s">
        <v>35</v>
      </c>
      <c r="B19" s="16" t="s">
        <v>36</v>
      </c>
      <c r="C19" s="17">
        <v>270000</v>
      </c>
      <c r="D19" s="17">
        <v>379</v>
      </c>
      <c r="E19" s="19">
        <v>270000</v>
      </c>
      <c r="F19" s="19">
        <v>379</v>
      </c>
      <c r="G19" s="19">
        <v>270000</v>
      </c>
      <c r="H19" s="19">
        <v>379</v>
      </c>
    </row>
    <row r="20" spans="1:20" ht="20.100000000000001" customHeight="1" x14ac:dyDescent="0.2">
      <c r="A20" s="20" t="s">
        <v>37</v>
      </c>
      <c r="B20" s="22" t="s">
        <v>38</v>
      </c>
      <c r="C20" s="21">
        <v>122895</v>
      </c>
      <c r="D20" s="23">
        <v>12400</v>
      </c>
      <c r="E20" s="19">
        <v>122895</v>
      </c>
      <c r="F20" s="19">
        <v>12400</v>
      </c>
      <c r="G20" s="19">
        <v>122895</v>
      </c>
      <c r="H20" s="19">
        <v>12400</v>
      </c>
    </row>
    <row r="21" spans="1:20" ht="20.100000000000001" customHeight="1" x14ac:dyDescent="0.2">
      <c r="A21" s="20" t="s">
        <v>39</v>
      </c>
      <c r="B21" s="22" t="s">
        <v>40</v>
      </c>
      <c r="C21" s="24">
        <v>21342</v>
      </c>
      <c r="D21" s="23">
        <v>4192</v>
      </c>
      <c r="E21" s="19">
        <v>21342</v>
      </c>
      <c r="F21" s="19">
        <v>4192</v>
      </c>
      <c r="G21" s="19">
        <v>21342</v>
      </c>
      <c r="H21" s="19">
        <v>4192</v>
      </c>
    </row>
    <row r="22" spans="1:20" ht="20.100000000000001" customHeight="1" x14ac:dyDescent="0.2">
      <c r="A22" s="20" t="s">
        <v>41</v>
      </c>
      <c r="B22" s="22" t="s">
        <v>42</v>
      </c>
      <c r="C22" s="24">
        <v>44000</v>
      </c>
      <c r="D22" s="23">
        <v>248</v>
      </c>
      <c r="E22" s="19">
        <v>44000</v>
      </c>
      <c r="F22" s="19">
        <v>248</v>
      </c>
      <c r="G22" s="19">
        <v>44000</v>
      </c>
      <c r="H22" s="19">
        <v>248</v>
      </c>
    </row>
    <row r="23" spans="1:20" ht="20.100000000000001" customHeight="1" x14ac:dyDescent="0.2">
      <c r="A23" s="20" t="s">
        <v>43</v>
      </c>
      <c r="B23" s="16" t="s">
        <v>44</v>
      </c>
      <c r="C23" s="25"/>
      <c r="D23" s="17"/>
      <c r="E23" s="19"/>
      <c r="F23" s="19"/>
      <c r="G23" s="19"/>
      <c r="H23" s="19"/>
    </row>
    <row r="24" spans="1:20" ht="20.100000000000001" customHeight="1" x14ac:dyDescent="0.2">
      <c r="A24" s="20" t="s">
        <v>45</v>
      </c>
      <c r="B24" s="16" t="s">
        <v>46</v>
      </c>
      <c r="C24" s="25"/>
      <c r="D24" s="17"/>
      <c r="E24" s="19"/>
      <c r="F24" s="19"/>
      <c r="G24" s="19"/>
      <c r="H24" s="19"/>
    </row>
    <row r="25" spans="1:20" ht="20.100000000000001" customHeight="1" x14ac:dyDescent="0.2">
      <c r="A25" s="20" t="s">
        <v>47</v>
      </c>
      <c r="B25" s="16" t="s">
        <v>48</v>
      </c>
      <c r="C25" s="25"/>
      <c r="D25" s="17"/>
      <c r="E25" s="19"/>
      <c r="F25" s="19"/>
      <c r="G25" s="19"/>
      <c r="H25" s="19"/>
    </row>
    <row r="26" spans="1:20" ht="20.100000000000001" customHeight="1" x14ac:dyDescent="0.2">
      <c r="A26" s="20" t="s">
        <v>49</v>
      </c>
      <c r="B26" s="16" t="s">
        <v>50</v>
      </c>
      <c r="C26" s="17">
        <v>606</v>
      </c>
      <c r="D26" s="17"/>
      <c r="E26" s="19">
        <v>606</v>
      </c>
      <c r="F26" s="19"/>
      <c r="G26" s="19">
        <v>606</v>
      </c>
      <c r="H26" s="19"/>
    </row>
    <row r="27" spans="1:20" ht="20.100000000000001" customHeight="1" x14ac:dyDescent="0.2">
      <c r="A27" s="20" t="s">
        <v>51</v>
      </c>
      <c r="B27" s="16" t="s">
        <v>52</v>
      </c>
      <c r="C27" s="25"/>
      <c r="D27" s="17"/>
      <c r="E27" s="19"/>
      <c r="F27" s="19"/>
      <c r="G27" s="19"/>
      <c r="H27" s="19"/>
    </row>
    <row r="28" spans="1:20" ht="20.100000000000001" customHeight="1" x14ac:dyDescent="0.2">
      <c r="A28" s="20" t="s">
        <v>53</v>
      </c>
      <c r="B28" s="22" t="s">
        <v>54</v>
      </c>
      <c r="C28" s="24">
        <v>1215152</v>
      </c>
      <c r="D28" s="17">
        <v>33160</v>
      </c>
      <c r="E28" s="19">
        <v>1215152</v>
      </c>
      <c r="F28" s="19">
        <v>33160</v>
      </c>
      <c r="G28" s="19">
        <v>1215152</v>
      </c>
      <c r="H28" s="19">
        <v>33160</v>
      </c>
    </row>
    <row r="29" spans="1:20" ht="20.100000000000001" customHeight="1" x14ac:dyDescent="0.2">
      <c r="A29" s="20" t="s">
        <v>55</v>
      </c>
      <c r="B29" s="16" t="s">
        <v>56</v>
      </c>
      <c r="C29" s="25">
        <v>27000</v>
      </c>
      <c r="D29" s="17"/>
      <c r="E29" s="19">
        <v>27000</v>
      </c>
      <c r="F29" s="19"/>
      <c r="G29" s="19">
        <v>27000</v>
      </c>
      <c r="H29" s="19"/>
    </row>
    <row r="30" spans="1:20" ht="20.100000000000001" customHeight="1" x14ac:dyDescent="0.2">
      <c r="A30" s="20" t="s">
        <v>57</v>
      </c>
      <c r="B30" s="16" t="s">
        <v>58</v>
      </c>
      <c r="C30" s="25"/>
      <c r="D30" s="17"/>
      <c r="E30" s="19"/>
      <c r="F30" s="19"/>
      <c r="G30" s="19"/>
      <c r="H30" s="19"/>
    </row>
    <row r="31" spans="1:20" ht="20.100000000000001" customHeight="1" x14ac:dyDescent="0.2">
      <c r="A31" s="20" t="s">
        <v>59</v>
      </c>
      <c r="B31" s="16" t="s">
        <v>60</v>
      </c>
      <c r="C31" s="17"/>
      <c r="D31" s="17"/>
      <c r="E31" s="19"/>
      <c r="F31" s="19"/>
      <c r="G31" s="19"/>
      <c r="H31" s="1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/>
      <c r="D32" s="17"/>
      <c r="E32" s="19"/>
      <c r="F32" s="19"/>
      <c r="G32" s="19"/>
      <c r="H32" s="19"/>
    </row>
    <row r="33" spans="1:8" ht="20.100000000000001" customHeight="1" x14ac:dyDescent="0.2">
      <c r="A33" s="20" t="s">
        <v>63</v>
      </c>
      <c r="B33" s="16" t="s">
        <v>64</v>
      </c>
      <c r="C33" s="17"/>
      <c r="D33" s="17"/>
      <c r="E33" s="19"/>
      <c r="F33" s="19"/>
      <c r="G33" s="19"/>
      <c r="H33" s="19"/>
    </row>
    <row r="34" spans="1:8" ht="20.100000000000001" customHeight="1" x14ac:dyDescent="0.2">
      <c r="A34" s="15" t="s">
        <v>65</v>
      </c>
      <c r="B34" s="16" t="s">
        <v>66</v>
      </c>
      <c r="C34" s="17">
        <f>C6-C12</f>
        <v>0</v>
      </c>
      <c r="D34" s="17">
        <f>D6-D12</f>
        <v>19480</v>
      </c>
      <c r="E34" s="19">
        <f>E6-E12</f>
        <v>0</v>
      </c>
      <c r="F34" s="19">
        <f>F6-F12</f>
        <v>19480</v>
      </c>
      <c r="G34" s="19">
        <v>0</v>
      </c>
      <c r="H34" s="19">
        <f>H6-H12</f>
        <v>19480</v>
      </c>
    </row>
    <row r="35" spans="1:8" ht="18" customHeight="1" x14ac:dyDescent="0.2">
      <c r="A35" s="26" t="s">
        <v>67</v>
      </c>
      <c r="B35" s="27" t="s">
        <v>68</v>
      </c>
      <c r="C35" s="28"/>
      <c r="D35" s="28"/>
      <c r="E35" s="29"/>
      <c r="F35" s="29"/>
      <c r="G35" s="29"/>
      <c r="H35" s="29"/>
    </row>
    <row r="36" spans="1:8" ht="18" customHeight="1" x14ac:dyDescent="0.2">
      <c r="A36" s="26" t="s">
        <v>69</v>
      </c>
      <c r="B36" s="27" t="s">
        <v>70</v>
      </c>
      <c r="C36" s="28"/>
      <c r="D36" s="28"/>
      <c r="E36" s="29"/>
      <c r="F36" s="29"/>
      <c r="G36" s="29"/>
      <c r="H36" s="29"/>
    </row>
    <row r="37" spans="1:8" ht="18" customHeight="1" x14ac:dyDescent="0.2">
      <c r="A37" s="26" t="s">
        <v>71</v>
      </c>
      <c r="B37" s="27" t="s">
        <v>72</v>
      </c>
      <c r="C37" s="28"/>
      <c r="D37" s="28"/>
      <c r="E37" s="29"/>
      <c r="F37" s="29"/>
      <c r="G37" s="29"/>
      <c r="H37" s="29"/>
    </row>
    <row r="38" spans="1:8" ht="18" customHeight="1" x14ac:dyDescent="0.2">
      <c r="A38" s="30" t="s">
        <v>73</v>
      </c>
      <c r="B38" s="31"/>
      <c r="C38" s="31"/>
      <c r="D38" s="31"/>
    </row>
    <row r="39" spans="1:8" ht="18" customHeight="1" x14ac:dyDescent="0.2">
      <c r="A39" s="64" t="s">
        <v>80</v>
      </c>
      <c r="B39" s="4"/>
      <c r="C39" s="4" t="s">
        <v>81</v>
      </c>
      <c r="D39" s="4"/>
    </row>
    <row r="40" spans="1:8" ht="18" customHeight="1" x14ac:dyDescent="0.2">
      <c r="A40" s="64" t="s">
        <v>76</v>
      </c>
      <c r="B40" s="4"/>
      <c r="C40" s="4" t="s">
        <v>77</v>
      </c>
      <c r="D40" s="4"/>
    </row>
    <row r="41" spans="1:8" ht="18" customHeight="1" x14ac:dyDescent="0.2">
      <c r="B41" s="4" t="s">
        <v>135</v>
      </c>
    </row>
    <row r="42" spans="1:8" ht="18" customHeight="1" x14ac:dyDescent="0.2">
      <c r="B42" s="4"/>
    </row>
    <row r="43" spans="1:8" ht="18" customHeight="1" x14ac:dyDescent="0.2">
      <c r="A43" s="34" t="s">
        <v>130</v>
      </c>
      <c r="C43" s="66">
        <v>43713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zoomScaleNormal="100" workbookViewId="0">
      <selection activeCell="H20" sqref="H20"/>
    </sheetView>
  </sheetViews>
  <sheetFormatPr defaultRowHeight="18" customHeight="1" x14ac:dyDescent="0.2"/>
  <cols>
    <col min="1" max="1" width="9.140625" style="59"/>
    <col min="2" max="2" width="40.42578125" style="59" bestFit="1" customWidth="1"/>
    <col min="3" max="3" width="12.28515625" style="141" bestFit="1" customWidth="1"/>
    <col min="4" max="4" width="9.85546875" style="141" bestFit="1" customWidth="1"/>
    <col min="5" max="5" width="12.28515625" style="141" bestFit="1" customWidth="1"/>
    <col min="6" max="6" width="9.85546875" style="141" bestFit="1" customWidth="1"/>
    <col min="7" max="7" width="12.28515625" style="141" bestFit="1" customWidth="1"/>
    <col min="8" max="8" width="13.28515625" style="141" customWidth="1"/>
    <col min="9" max="16384" width="9.140625" style="59"/>
  </cols>
  <sheetData>
    <row r="1" spans="1:20" ht="18" customHeight="1" x14ac:dyDescent="0.35">
      <c r="A1" s="212" t="s">
        <v>99</v>
      </c>
      <c r="B1" s="212"/>
      <c r="C1" s="212"/>
      <c r="D1" s="212"/>
      <c r="E1" s="125"/>
      <c r="F1" s="125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18" customHeight="1" x14ac:dyDescent="0.2">
      <c r="A2" s="139" t="s">
        <v>100</v>
      </c>
      <c r="B2" s="128"/>
      <c r="C2" s="142"/>
      <c r="D2" s="142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18" customHeight="1" x14ac:dyDescent="0.2">
      <c r="A3" s="129"/>
      <c r="B3" s="129"/>
      <c r="C3" s="143"/>
      <c r="D3" s="143"/>
      <c r="E3" s="144"/>
      <c r="F3" s="144"/>
      <c r="G3" s="144"/>
      <c r="H3" s="14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18" customHeight="1" x14ac:dyDescent="0.2">
      <c r="A4" s="208" t="s">
        <v>2</v>
      </c>
      <c r="B4" s="208" t="s">
        <v>3</v>
      </c>
      <c r="C4" s="219" t="s">
        <v>4</v>
      </c>
      <c r="D4" s="220"/>
      <c r="E4" s="145" t="s">
        <v>5</v>
      </c>
      <c r="F4" s="146"/>
      <c r="G4" s="147" t="s">
        <v>6</v>
      </c>
      <c r="H4" s="146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ht="18" customHeight="1" x14ac:dyDescent="0.2">
      <c r="A5" s="209"/>
      <c r="B5" s="209"/>
      <c r="C5" s="148" t="s">
        <v>7</v>
      </c>
      <c r="D5" s="149" t="s">
        <v>8</v>
      </c>
      <c r="E5" s="150" t="s">
        <v>7</v>
      </c>
      <c r="F5" s="151" t="s">
        <v>8</v>
      </c>
      <c r="G5" s="151" t="s">
        <v>7</v>
      </c>
      <c r="H5" s="151" t="s">
        <v>8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20" ht="18" customHeight="1" x14ac:dyDescent="0.2">
      <c r="A6" s="137" t="s">
        <v>9</v>
      </c>
      <c r="B6" s="138" t="s">
        <v>10</v>
      </c>
      <c r="C6" s="152">
        <v>10881000</v>
      </c>
      <c r="D6" s="152">
        <v>828200</v>
      </c>
      <c r="E6" s="152">
        <v>10821000</v>
      </c>
      <c r="F6" s="152">
        <v>828200</v>
      </c>
      <c r="G6" s="152">
        <v>10821000</v>
      </c>
      <c r="H6" s="152">
        <v>828200</v>
      </c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</row>
    <row r="7" spans="1:20" ht="18" customHeight="1" x14ac:dyDescent="0.2">
      <c r="A7" s="132" t="s">
        <v>11</v>
      </c>
      <c r="B7" s="133" t="s">
        <v>12</v>
      </c>
      <c r="C7" s="29">
        <v>5579000</v>
      </c>
      <c r="D7" s="29">
        <v>828200</v>
      </c>
      <c r="E7" s="29">
        <v>5519000</v>
      </c>
      <c r="F7" s="29">
        <v>828200</v>
      </c>
      <c r="G7" s="29">
        <v>5519000</v>
      </c>
      <c r="H7" s="29">
        <v>828200</v>
      </c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</row>
    <row r="8" spans="1:20" ht="18" customHeight="1" x14ac:dyDescent="0.2">
      <c r="A8" s="132" t="s">
        <v>13</v>
      </c>
      <c r="B8" s="133" t="s">
        <v>14</v>
      </c>
      <c r="C8" s="29">
        <v>2000</v>
      </c>
      <c r="D8" s="29">
        <v>0</v>
      </c>
      <c r="E8" s="29">
        <v>2000</v>
      </c>
      <c r="F8" s="29">
        <v>0</v>
      </c>
      <c r="G8" s="29">
        <v>2000</v>
      </c>
      <c r="H8" s="29">
        <v>0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</row>
    <row r="9" spans="1:20" ht="18" customHeight="1" x14ac:dyDescent="0.2">
      <c r="A9" s="132" t="s">
        <v>15</v>
      </c>
      <c r="B9" s="133" t="s">
        <v>16</v>
      </c>
      <c r="C9" s="29">
        <v>0</v>
      </c>
      <c r="D9" s="29"/>
      <c r="E9" s="29">
        <v>0</v>
      </c>
      <c r="F9" s="29"/>
      <c r="G9" s="29">
        <v>0</v>
      </c>
      <c r="H9" s="29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</row>
    <row r="10" spans="1:20" ht="18" customHeight="1" x14ac:dyDescent="0.2">
      <c r="A10" s="132" t="s">
        <v>101</v>
      </c>
      <c r="B10" s="133" t="s">
        <v>102</v>
      </c>
      <c r="C10" s="29">
        <v>0</v>
      </c>
      <c r="D10" s="29"/>
      <c r="E10" s="29">
        <v>0</v>
      </c>
      <c r="F10" s="29"/>
      <c r="G10" s="29">
        <v>0</v>
      </c>
      <c r="H10" s="29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</row>
    <row r="11" spans="1:20" ht="18" customHeight="1" x14ac:dyDescent="0.2">
      <c r="A11" s="132" t="s">
        <v>103</v>
      </c>
      <c r="B11" s="133" t="s">
        <v>104</v>
      </c>
      <c r="C11" s="29">
        <v>5300000</v>
      </c>
      <c r="D11" s="29"/>
      <c r="E11" s="29">
        <v>5300000</v>
      </c>
      <c r="F11" s="29"/>
      <c r="G11" s="29">
        <v>5300000</v>
      </c>
      <c r="H11" s="29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</row>
    <row r="12" spans="1:20" ht="18" customHeight="1" x14ac:dyDescent="0.2">
      <c r="A12" s="137" t="s">
        <v>21</v>
      </c>
      <c r="B12" s="138" t="s">
        <v>22</v>
      </c>
      <c r="C12" s="152">
        <v>10881000</v>
      </c>
      <c r="D12" s="152">
        <v>700200</v>
      </c>
      <c r="E12" s="152">
        <v>10821000</v>
      </c>
      <c r="F12" s="152">
        <v>708200</v>
      </c>
      <c r="G12" s="152">
        <v>10821000</v>
      </c>
      <c r="H12" s="152">
        <v>708200</v>
      </c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</row>
    <row r="13" spans="1:20" ht="18" customHeight="1" x14ac:dyDescent="0.2">
      <c r="A13" s="132" t="s">
        <v>23</v>
      </c>
      <c r="B13" s="133" t="s">
        <v>24</v>
      </c>
      <c r="C13" s="29">
        <v>5443450</v>
      </c>
      <c r="D13" s="29">
        <v>44028</v>
      </c>
      <c r="E13" s="29">
        <v>5449260</v>
      </c>
      <c r="F13" s="29">
        <v>46657</v>
      </c>
      <c r="G13" s="29">
        <v>5449260</v>
      </c>
      <c r="H13" s="29">
        <v>46657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1:20" ht="18" customHeight="1" x14ac:dyDescent="0.2">
      <c r="A14" s="132" t="s">
        <v>65</v>
      </c>
      <c r="B14" s="133" t="s">
        <v>26</v>
      </c>
      <c r="C14" s="29">
        <v>2760000</v>
      </c>
      <c r="D14" s="29">
        <v>360000</v>
      </c>
      <c r="E14" s="29">
        <v>2840000</v>
      </c>
      <c r="F14" s="29">
        <v>370000</v>
      </c>
      <c r="G14" s="29">
        <v>2840000</v>
      </c>
      <c r="H14" s="29">
        <v>370000</v>
      </c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20" ht="18" customHeight="1" x14ac:dyDescent="0.2">
      <c r="A15" s="132" t="s">
        <v>67</v>
      </c>
      <c r="B15" s="133" t="s">
        <v>28</v>
      </c>
      <c r="C15" s="29">
        <v>0</v>
      </c>
      <c r="D15" s="29"/>
      <c r="E15" s="29">
        <v>0</v>
      </c>
      <c r="F15" s="29"/>
      <c r="G15" s="29">
        <v>0</v>
      </c>
      <c r="H15" s="29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0" ht="18" customHeight="1" x14ac:dyDescent="0.2">
      <c r="A16" s="132" t="s">
        <v>69</v>
      </c>
      <c r="B16" s="133" t="s">
        <v>30</v>
      </c>
      <c r="C16" s="29">
        <v>484000</v>
      </c>
      <c r="D16" s="29">
        <v>50000</v>
      </c>
      <c r="E16" s="29">
        <v>484000</v>
      </c>
      <c r="F16" s="29">
        <v>50000</v>
      </c>
      <c r="G16" s="29">
        <v>484000</v>
      </c>
      <c r="H16" s="29">
        <v>50000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20" ht="18" customHeight="1" x14ac:dyDescent="0.2">
      <c r="A17" s="132" t="s">
        <v>71</v>
      </c>
      <c r="B17" s="133" t="s">
        <v>32</v>
      </c>
      <c r="C17" s="29">
        <v>8000</v>
      </c>
      <c r="D17" s="29"/>
      <c r="E17" s="29">
        <v>8000</v>
      </c>
      <c r="F17" s="29"/>
      <c r="G17" s="29">
        <v>8000</v>
      </c>
      <c r="H17" s="29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ht="18" customHeight="1" x14ac:dyDescent="0.2">
      <c r="A18" s="132" t="s">
        <v>105</v>
      </c>
      <c r="B18" s="133" t="s">
        <v>34</v>
      </c>
      <c r="C18" s="29">
        <v>8000</v>
      </c>
      <c r="D18" s="29"/>
      <c r="E18" s="29">
        <v>8000</v>
      </c>
      <c r="F18" s="29"/>
      <c r="G18" s="29">
        <v>8000</v>
      </c>
      <c r="H18" s="29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ht="18" customHeight="1" x14ac:dyDescent="0.2">
      <c r="A19" s="132" t="s">
        <v>106</v>
      </c>
      <c r="B19" s="133" t="s">
        <v>36</v>
      </c>
      <c r="C19" s="29">
        <v>524000</v>
      </c>
      <c r="D19" s="29">
        <v>65000</v>
      </c>
      <c r="E19" s="29">
        <v>524000</v>
      </c>
      <c r="F19" s="29">
        <v>65000</v>
      </c>
      <c r="G19" s="29">
        <v>524000</v>
      </c>
      <c r="H19" s="29">
        <v>65000</v>
      </c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</row>
    <row r="20" spans="1:20" ht="18" customHeight="1" x14ac:dyDescent="0.2">
      <c r="A20" s="132" t="s">
        <v>107</v>
      </c>
      <c r="B20" s="135" t="s">
        <v>38</v>
      </c>
      <c r="C20" s="29">
        <v>316010</v>
      </c>
      <c r="D20" s="29">
        <v>72000</v>
      </c>
      <c r="E20" s="29">
        <v>316010</v>
      </c>
      <c r="F20" s="29">
        <v>72000</v>
      </c>
      <c r="G20" s="29">
        <v>316010</v>
      </c>
      <c r="H20" s="29">
        <v>72000</v>
      </c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</row>
    <row r="21" spans="1:20" ht="18" customHeight="1" x14ac:dyDescent="0.2">
      <c r="A21" s="132" t="s">
        <v>108</v>
      </c>
      <c r="B21" s="135" t="s">
        <v>40</v>
      </c>
      <c r="C21" s="29">
        <v>37080</v>
      </c>
      <c r="D21" s="29">
        <v>0</v>
      </c>
      <c r="E21" s="29">
        <v>37080</v>
      </c>
      <c r="F21" s="29">
        <v>0</v>
      </c>
      <c r="G21" s="29">
        <v>37080</v>
      </c>
      <c r="H21" s="29">
        <v>0</v>
      </c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</row>
    <row r="22" spans="1:20" ht="18" customHeight="1" x14ac:dyDescent="0.2">
      <c r="A22" s="132" t="s">
        <v>109</v>
      </c>
      <c r="B22" s="135" t="s">
        <v>42</v>
      </c>
      <c r="C22" s="29">
        <v>13500</v>
      </c>
      <c r="D22" s="29">
        <v>0</v>
      </c>
      <c r="E22" s="29">
        <v>13500</v>
      </c>
      <c r="F22" s="29">
        <v>0</v>
      </c>
      <c r="G22" s="29">
        <v>13500</v>
      </c>
      <c r="H22" s="29">
        <v>0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</row>
    <row r="23" spans="1:20" ht="18" customHeight="1" x14ac:dyDescent="0.2">
      <c r="A23" s="132" t="s">
        <v>110</v>
      </c>
      <c r="B23" s="133" t="s">
        <v>44</v>
      </c>
      <c r="C23" s="29">
        <v>0</v>
      </c>
      <c r="D23" s="29"/>
      <c r="E23" s="29">
        <v>0</v>
      </c>
      <c r="F23" s="29"/>
      <c r="G23" s="29">
        <v>0</v>
      </c>
      <c r="H23" s="29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</row>
    <row r="24" spans="1:20" ht="18" customHeight="1" x14ac:dyDescent="0.2">
      <c r="A24" s="132" t="s">
        <v>111</v>
      </c>
      <c r="B24" s="133" t="s">
        <v>46</v>
      </c>
      <c r="C24" s="29">
        <v>0</v>
      </c>
      <c r="D24" s="29"/>
      <c r="E24" s="29">
        <v>0</v>
      </c>
      <c r="F24" s="29"/>
      <c r="G24" s="29">
        <v>0</v>
      </c>
      <c r="H24" s="29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</row>
    <row r="25" spans="1:20" ht="18" customHeight="1" x14ac:dyDescent="0.2">
      <c r="A25" s="132" t="s">
        <v>112</v>
      </c>
      <c r="B25" s="133" t="s">
        <v>48</v>
      </c>
      <c r="C25" s="29">
        <v>0</v>
      </c>
      <c r="D25" s="29"/>
      <c r="E25" s="29">
        <v>0</v>
      </c>
      <c r="F25" s="29"/>
      <c r="G25" s="29">
        <v>0</v>
      </c>
      <c r="H25" s="29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ht="18" customHeight="1" x14ac:dyDescent="0.2">
      <c r="A26" s="132" t="s">
        <v>113</v>
      </c>
      <c r="B26" s="133" t="s">
        <v>50</v>
      </c>
      <c r="C26" s="29">
        <v>1600</v>
      </c>
      <c r="D26" s="29"/>
      <c r="E26" s="29">
        <v>1600</v>
      </c>
      <c r="F26" s="29"/>
      <c r="G26" s="29">
        <v>1600</v>
      </c>
      <c r="H26" s="29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</row>
    <row r="27" spans="1:20" ht="18" customHeight="1" x14ac:dyDescent="0.2">
      <c r="A27" s="132" t="s">
        <v>114</v>
      </c>
      <c r="B27" s="133" t="s">
        <v>52</v>
      </c>
      <c r="C27" s="29">
        <v>25000</v>
      </c>
      <c r="D27" s="29">
        <v>0</v>
      </c>
      <c r="E27" s="29">
        <v>25000</v>
      </c>
      <c r="F27" s="29">
        <v>0</v>
      </c>
      <c r="G27" s="29">
        <v>25000</v>
      </c>
      <c r="H27" s="29">
        <v>0</v>
      </c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</row>
    <row r="28" spans="1:20" ht="18" customHeight="1" x14ac:dyDescent="0.2">
      <c r="A28" s="132" t="s">
        <v>115</v>
      </c>
      <c r="B28" s="135" t="s">
        <v>54</v>
      </c>
      <c r="C28" s="29">
        <v>1070360</v>
      </c>
      <c r="D28" s="29">
        <v>109172</v>
      </c>
      <c r="E28" s="29">
        <v>1044550</v>
      </c>
      <c r="F28" s="29">
        <v>104543</v>
      </c>
      <c r="G28" s="29">
        <v>1044550</v>
      </c>
      <c r="H28" s="29">
        <v>104543</v>
      </c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</row>
    <row r="29" spans="1:20" ht="18" customHeight="1" x14ac:dyDescent="0.2">
      <c r="A29" s="132" t="s">
        <v>116</v>
      </c>
      <c r="B29" s="133" t="s">
        <v>56</v>
      </c>
      <c r="C29" s="29">
        <v>190000</v>
      </c>
      <c r="D29" s="29">
        <v>0</v>
      </c>
      <c r="E29" s="29">
        <v>70000</v>
      </c>
      <c r="F29" s="29">
        <v>0</v>
      </c>
      <c r="G29" s="29">
        <v>70000</v>
      </c>
      <c r="H29" s="29">
        <v>0</v>
      </c>
      <c r="I29" s="140"/>
      <c r="J29" s="127"/>
      <c r="K29" s="126"/>
      <c r="L29" s="126"/>
      <c r="M29" s="126"/>
      <c r="N29" s="126"/>
      <c r="O29" s="126"/>
      <c r="P29" s="126"/>
      <c r="Q29" s="126"/>
      <c r="R29" s="126"/>
      <c r="S29" s="126"/>
      <c r="T29" s="126"/>
    </row>
    <row r="30" spans="1:20" ht="18" customHeight="1" x14ac:dyDescent="0.2">
      <c r="A30" s="132" t="s">
        <v>117</v>
      </c>
      <c r="B30" s="133" t="s">
        <v>58</v>
      </c>
      <c r="C30" s="29">
        <v>0</v>
      </c>
      <c r="D30" s="29"/>
      <c r="E30" s="29">
        <v>0</v>
      </c>
      <c r="F30" s="29"/>
      <c r="G30" s="29">
        <v>0</v>
      </c>
      <c r="H30" s="29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</row>
    <row r="31" spans="1:20" ht="18" customHeight="1" x14ac:dyDescent="0.2">
      <c r="A31" s="132" t="s">
        <v>118</v>
      </c>
      <c r="B31" s="133" t="s">
        <v>60</v>
      </c>
      <c r="C31" s="29">
        <v>0</v>
      </c>
      <c r="D31" s="29"/>
      <c r="E31" s="29">
        <v>0</v>
      </c>
      <c r="F31" s="29"/>
      <c r="G31" s="29">
        <v>0</v>
      </c>
      <c r="H31" s="29"/>
      <c r="I31" s="126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</row>
    <row r="32" spans="1:20" ht="18" customHeight="1" x14ac:dyDescent="0.2">
      <c r="A32" s="132" t="s">
        <v>119</v>
      </c>
      <c r="B32" s="133" t="s">
        <v>62</v>
      </c>
      <c r="C32" s="29">
        <v>0</v>
      </c>
      <c r="D32" s="29"/>
      <c r="E32" s="29">
        <v>0</v>
      </c>
      <c r="F32" s="29"/>
      <c r="G32" s="29">
        <v>0</v>
      </c>
      <c r="H32" s="29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</row>
    <row r="33" spans="1:20" ht="18" customHeight="1" x14ac:dyDescent="0.2">
      <c r="A33" s="132" t="s">
        <v>120</v>
      </c>
      <c r="B33" s="133" t="s">
        <v>64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</row>
    <row r="34" spans="1:20" ht="18" customHeight="1" x14ac:dyDescent="0.2">
      <c r="A34" s="137" t="s">
        <v>121</v>
      </c>
      <c r="B34" s="138" t="s">
        <v>66</v>
      </c>
      <c r="C34" s="152">
        <v>0</v>
      </c>
      <c r="D34" s="152">
        <v>128000</v>
      </c>
      <c r="E34" s="152">
        <v>0</v>
      </c>
      <c r="F34" s="152">
        <v>120000</v>
      </c>
      <c r="G34" s="152">
        <v>0</v>
      </c>
      <c r="H34" s="152">
        <v>120000</v>
      </c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</row>
    <row r="35" spans="1:20" ht="18" customHeight="1" x14ac:dyDescent="0.2">
      <c r="A35" s="130" t="s">
        <v>122</v>
      </c>
      <c r="B35" s="136" t="s">
        <v>68</v>
      </c>
      <c r="C35" s="29">
        <v>0</v>
      </c>
      <c r="D35" s="29"/>
      <c r="E35" s="29">
        <v>0</v>
      </c>
      <c r="F35" s="29"/>
      <c r="G35" s="29">
        <v>0</v>
      </c>
      <c r="H35" s="29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</row>
    <row r="36" spans="1:20" ht="18" customHeight="1" x14ac:dyDescent="0.2">
      <c r="A36" s="130" t="s">
        <v>123</v>
      </c>
      <c r="B36" s="136" t="s">
        <v>70</v>
      </c>
      <c r="C36" s="29">
        <v>0</v>
      </c>
      <c r="D36" s="29"/>
      <c r="E36" s="29">
        <v>0</v>
      </c>
      <c r="F36" s="29"/>
      <c r="G36" s="29">
        <v>0</v>
      </c>
      <c r="H36" s="29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</row>
    <row r="37" spans="1:20" ht="18" customHeight="1" x14ac:dyDescent="0.2">
      <c r="A37" s="130" t="s">
        <v>124</v>
      </c>
      <c r="B37" s="136" t="s">
        <v>72</v>
      </c>
      <c r="C37" s="29">
        <v>0</v>
      </c>
      <c r="D37" s="29"/>
      <c r="E37" s="29">
        <v>0</v>
      </c>
      <c r="F37" s="29"/>
      <c r="G37" s="29">
        <v>0</v>
      </c>
      <c r="H37" s="29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</row>
    <row r="38" spans="1:20" ht="18" customHeight="1" x14ac:dyDescent="0.2">
      <c r="A38" s="134" t="s">
        <v>125</v>
      </c>
      <c r="B38" s="131"/>
      <c r="C38" s="153"/>
      <c r="D38" s="153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</row>
    <row r="39" spans="1:20" ht="18" customHeight="1" x14ac:dyDescent="0.2">
      <c r="A39" s="128" t="s">
        <v>126</v>
      </c>
      <c r="B39" s="128"/>
      <c r="C39" s="142"/>
      <c r="D39" s="142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</row>
    <row r="40" spans="1:20" ht="18" customHeight="1" x14ac:dyDescent="0.2">
      <c r="A40" s="128" t="s">
        <v>77</v>
      </c>
      <c r="B40" s="128"/>
      <c r="C40" s="142"/>
      <c r="D40" s="142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</row>
    <row r="41" spans="1:20" ht="18" customHeight="1" x14ac:dyDescent="0.2">
      <c r="A41" s="126"/>
      <c r="B41" s="128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</row>
    <row r="42" spans="1:20" ht="18" customHeight="1" x14ac:dyDescent="0.2">
      <c r="A42" s="126"/>
      <c r="B42" s="128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</row>
  </sheetData>
  <mergeCells count="4">
    <mergeCell ref="C4:D4"/>
    <mergeCell ref="A1:D1"/>
    <mergeCell ref="A4:A5"/>
    <mergeCell ref="B4:B5"/>
  </mergeCells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>
    <oddHeader>&amp;RPříloha č.3</oddHeader>
    <oddFooter>&amp;CStránka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118" customWidth="1"/>
    <col min="3" max="3" width="13" style="118" customWidth="1"/>
    <col min="4" max="4" width="12.140625" style="118" customWidth="1"/>
    <col min="5" max="6" width="11.42578125" style="118" customWidth="1"/>
    <col min="7" max="7" width="10.85546875" style="118" customWidth="1"/>
    <col min="8" max="8" width="11" style="118" customWidth="1"/>
    <col min="9" max="256" width="9.140625" style="118"/>
    <col min="257" max="257" width="5.7109375" style="118" customWidth="1"/>
    <col min="258" max="258" width="39.140625" style="118" customWidth="1"/>
    <col min="259" max="259" width="13" style="118" customWidth="1"/>
    <col min="260" max="260" width="12.140625" style="118" customWidth="1"/>
    <col min="261" max="262" width="11.42578125" style="118" customWidth="1"/>
    <col min="263" max="263" width="10.85546875" style="118" customWidth="1"/>
    <col min="264" max="264" width="11" style="118" customWidth="1"/>
    <col min="265" max="512" width="9.140625" style="118"/>
    <col min="513" max="513" width="5.7109375" style="118" customWidth="1"/>
    <col min="514" max="514" width="39.140625" style="118" customWidth="1"/>
    <col min="515" max="515" width="13" style="118" customWidth="1"/>
    <col min="516" max="516" width="12.140625" style="118" customWidth="1"/>
    <col min="517" max="518" width="11.42578125" style="118" customWidth="1"/>
    <col min="519" max="519" width="10.85546875" style="118" customWidth="1"/>
    <col min="520" max="520" width="11" style="118" customWidth="1"/>
    <col min="521" max="768" width="9.140625" style="118"/>
    <col min="769" max="769" width="5.7109375" style="118" customWidth="1"/>
    <col min="770" max="770" width="39.140625" style="118" customWidth="1"/>
    <col min="771" max="771" width="13" style="118" customWidth="1"/>
    <col min="772" max="772" width="12.140625" style="118" customWidth="1"/>
    <col min="773" max="774" width="11.42578125" style="118" customWidth="1"/>
    <col min="775" max="775" width="10.85546875" style="118" customWidth="1"/>
    <col min="776" max="776" width="11" style="118" customWidth="1"/>
    <col min="777" max="1024" width="9.140625" style="118"/>
    <col min="1025" max="1025" width="5.7109375" style="118" customWidth="1"/>
    <col min="1026" max="1026" width="39.140625" style="118" customWidth="1"/>
    <col min="1027" max="1027" width="13" style="118" customWidth="1"/>
    <col min="1028" max="1028" width="12.140625" style="118" customWidth="1"/>
    <col min="1029" max="1030" width="11.42578125" style="118" customWidth="1"/>
    <col min="1031" max="1031" width="10.85546875" style="118" customWidth="1"/>
    <col min="1032" max="1032" width="11" style="118" customWidth="1"/>
    <col min="1033" max="1280" width="9.140625" style="118"/>
    <col min="1281" max="1281" width="5.7109375" style="118" customWidth="1"/>
    <col min="1282" max="1282" width="39.140625" style="118" customWidth="1"/>
    <col min="1283" max="1283" width="13" style="118" customWidth="1"/>
    <col min="1284" max="1284" width="12.140625" style="118" customWidth="1"/>
    <col min="1285" max="1286" width="11.42578125" style="118" customWidth="1"/>
    <col min="1287" max="1287" width="10.85546875" style="118" customWidth="1"/>
    <col min="1288" max="1288" width="11" style="118" customWidth="1"/>
    <col min="1289" max="1536" width="9.140625" style="118"/>
    <col min="1537" max="1537" width="5.7109375" style="118" customWidth="1"/>
    <col min="1538" max="1538" width="39.140625" style="118" customWidth="1"/>
    <col min="1539" max="1539" width="13" style="118" customWidth="1"/>
    <col min="1540" max="1540" width="12.140625" style="118" customWidth="1"/>
    <col min="1541" max="1542" width="11.42578125" style="118" customWidth="1"/>
    <col min="1543" max="1543" width="10.85546875" style="118" customWidth="1"/>
    <col min="1544" max="1544" width="11" style="118" customWidth="1"/>
    <col min="1545" max="1792" width="9.140625" style="118"/>
    <col min="1793" max="1793" width="5.7109375" style="118" customWidth="1"/>
    <col min="1794" max="1794" width="39.140625" style="118" customWidth="1"/>
    <col min="1795" max="1795" width="13" style="118" customWidth="1"/>
    <col min="1796" max="1796" width="12.140625" style="118" customWidth="1"/>
    <col min="1797" max="1798" width="11.42578125" style="118" customWidth="1"/>
    <col min="1799" max="1799" width="10.85546875" style="118" customWidth="1"/>
    <col min="1800" max="1800" width="11" style="118" customWidth="1"/>
    <col min="1801" max="2048" width="9.140625" style="118"/>
    <col min="2049" max="2049" width="5.7109375" style="118" customWidth="1"/>
    <col min="2050" max="2050" width="39.140625" style="118" customWidth="1"/>
    <col min="2051" max="2051" width="13" style="118" customWidth="1"/>
    <col min="2052" max="2052" width="12.140625" style="118" customWidth="1"/>
    <col min="2053" max="2054" width="11.42578125" style="118" customWidth="1"/>
    <col min="2055" max="2055" width="10.85546875" style="118" customWidth="1"/>
    <col min="2056" max="2056" width="11" style="118" customWidth="1"/>
    <col min="2057" max="2304" width="9.140625" style="118"/>
    <col min="2305" max="2305" width="5.7109375" style="118" customWidth="1"/>
    <col min="2306" max="2306" width="39.140625" style="118" customWidth="1"/>
    <col min="2307" max="2307" width="13" style="118" customWidth="1"/>
    <col min="2308" max="2308" width="12.140625" style="118" customWidth="1"/>
    <col min="2309" max="2310" width="11.42578125" style="118" customWidth="1"/>
    <col min="2311" max="2311" width="10.85546875" style="118" customWidth="1"/>
    <col min="2312" max="2312" width="11" style="118" customWidth="1"/>
    <col min="2313" max="2560" width="9.140625" style="118"/>
    <col min="2561" max="2561" width="5.7109375" style="118" customWidth="1"/>
    <col min="2562" max="2562" width="39.140625" style="118" customWidth="1"/>
    <col min="2563" max="2563" width="13" style="118" customWidth="1"/>
    <col min="2564" max="2564" width="12.140625" style="118" customWidth="1"/>
    <col min="2565" max="2566" width="11.42578125" style="118" customWidth="1"/>
    <col min="2567" max="2567" width="10.85546875" style="118" customWidth="1"/>
    <col min="2568" max="2568" width="11" style="118" customWidth="1"/>
    <col min="2569" max="2816" width="9.140625" style="118"/>
    <col min="2817" max="2817" width="5.7109375" style="118" customWidth="1"/>
    <col min="2818" max="2818" width="39.140625" style="118" customWidth="1"/>
    <col min="2819" max="2819" width="13" style="118" customWidth="1"/>
    <col min="2820" max="2820" width="12.140625" style="118" customWidth="1"/>
    <col min="2821" max="2822" width="11.42578125" style="118" customWidth="1"/>
    <col min="2823" max="2823" width="10.85546875" style="118" customWidth="1"/>
    <col min="2824" max="2824" width="11" style="118" customWidth="1"/>
    <col min="2825" max="3072" width="9.140625" style="118"/>
    <col min="3073" max="3073" width="5.7109375" style="118" customWidth="1"/>
    <col min="3074" max="3074" width="39.140625" style="118" customWidth="1"/>
    <col min="3075" max="3075" width="13" style="118" customWidth="1"/>
    <col min="3076" max="3076" width="12.140625" style="118" customWidth="1"/>
    <col min="3077" max="3078" width="11.42578125" style="118" customWidth="1"/>
    <col min="3079" max="3079" width="10.85546875" style="118" customWidth="1"/>
    <col min="3080" max="3080" width="11" style="118" customWidth="1"/>
    <col min="3081" max="3328" width="9.140625" style="118"/>
    <col min="3329" max="3329" width="5.7109375" style="118" customWidth="1"/>
    <col min="3330" max="3330" width="39.140625" style="118" customWidth="1"/>
    <col min="3331" max="3331" width="13" style="118" customWidth="1"/>
    <col min="3332" max="3332" width="12.140625" style="118" customWidth="1"/>
    <col min="3333" max="3334" width="11.42578125" style="118" customWidth="1"/>
    <col min="3335" max="3335" width="10.85546875" style="118" customWidth="1"/>
    <col min="3336" max="3336" width="11" style="118" customWidth="1"/>
    <col min="3337" max="3584" width="9.140625" style="118"/>
    <col min="3585" max="3585" width="5.7109375" style="118" customWidth="1"/>
    <col min="3586" max="3586" width="39.140625" style="118" customWidth="1"/>
    <col min="3587" max="3587" width="13" style="118" customWidth="1"/>
    <col min="3588" max="3588" width="12.140625" style="118" customWidth="1"/>
    <col min="3589" max="3590" width="11.42578125" style="118" customWidth="1"/>
    <col min="3591" max="3591" width="10.85546875" style="118" customWidth="1"/>
    <col min="3592" max="3592" width="11" style="118" customWidth="1"/>
    <col min="3593" max="3840" width="9.140625" style="118"/>
    <col min="3841" max="3841" width="5.7109375" style="118" customWidth="1"/>
    <col min="3842" max="3842" width="39.140625" style="118" customWidth="1"/>
    <col min="3843" max="3843" width="13" style="118" customWidth="1"/>
    <col min="3844" max="3844" width="12.140625" style="118" customWidth="1"/>
    <col min="3845" max="3846" width="11.42578125" style="118" customWidth="1"/>
    <col min="3847" max="3847" width="10.85546875" style="118" customWidth="1"/>
    <col min="3848" max="3848" width="11" style="118" customWidth="1"/>
    <col min="3849" max="4096" width="9.140625" style="118"/>
    <col min="4097" max="4097" width="5.7109375" style="118" customWidth="1"/>
    <col min="4098" max="4098" width="39.140625" style="118" customWidth="1"/>
    <col min="4099" max="4099" width="13" style="118" customWidth="1"/>
    <col min="4100" max="4100" width="12.140625" style="118" customWidth="1"/>
    <col min="4101" max="4102" width="11.42578125" style="118" customWidth="1"/>
    <col min="4103" max="4103" width="10.85546875" style="118" customWidth="1"/>
    <col min="4104" max="4104" width="11" style="118" customWidth="1"/>
    <col min="4105" max="4352" width="9.140625" style="118"/>
    <col min="4353" max="4353" width="5.7109375" style="118" customWidth="1"/>
    <col min="4354" max="4354" width="39.140625" style="118" customWidth="1"/>
    <col min="4355" max="4355" width="13" style="118" customWidth="1"/>
    <col min="4356" max="4356" width="12.140625" style="118" customWidth="1"/>
    <col min="4357" max="4358" width="11.42578125" style="118" customWidth="1"/>
    <col min="4359" max="4359" width="10.85546875" style="118" customWidth="1"/>
    <col min="4360" max="4360" width="11" style="118" customWidth="1"/>
    <col min="4361" max="4608" width="9.140625" style="118"/>
    <col min="4609" max="4609" width="5.7109375" style="118" customWidth="1"/>
    <col min="4610" max="4610" width="39.140625" style="118" customWidth="1"/>
    <col min="4611" max="4611" width="13" style="118" customWidth="1"/>
    <col min="4612" max="4612" width="12.140625" style="118" customWidth="1"/>
    <col min="4613" max="4614" width="11.42578125" style="118" customWidth="1"/>
    <col min="4615" max="4615" width="10.85546875" style="118" customWidth="1"/>
    <col min="4616" max="4616" width="11" style="118" customWidth="1"/>
    <col min="4617" max="4864" width="9.140625" style="118"/>
    <col min="4865" max="4865" width="5.7109375" style="118" customWidth="1"/>
    <col min="4866" max="4866" width="39.140625" style="118" customWidth="1"/>
    <col min="4867" max="4867" width="13" style="118" customWidth="1"/>
    <col min="4868" max="4868" width="12.140625" style="118" customWidth="1"/>
    <col min="4869" max="4870" width="11.42578125" style="118" customWidth="1"/>
    <col min="4871" max="4871" width="10.85546875" style="118" customWidth="1"/>
    <col min="4872" max="4872" width="11" style="118" customWidth="1"/>
    <col min="4873" max="5120" width="9.140625" style="118"/>
    <col min="5121" max="5121" width="5.7109375" style="118" customWidth="1"/>
    <col min="5122" max="5122" width="39.140625" style="118" customWidth="1"/>
    <col min="5123" max="5123" width="13" style="118" customWidth="1"/>
    <col min="5124" max="5124" width="12.140625" style="118" customWidth="1"/>
    <col min="5125" max="5126" width="11.42578125" style="118" customWidth="1"/>
    <col min="5127" max="5127" width="10.85546875" style="118" customWidth="1"/>
    <col min="5128" max="5128" width="11" style="118" customWidth="1"/>
    <col min="5129" max="5376" width="9.140625" style="118"/>
    <col min="5377" max="5377" width="5.7109375" style="118" customWidth="1"/>
    <col min="5378" max="5378" width="39.140625" style="118" customWidth="1"/>
    <col min="5379" max="5379" width="13" style="118" customWidth="1"/>
    <col min="5380" max="5380" width="12.140625" style="118" customWidth="1"/>
    <col min="5381" max="5382" width="11.42578125" style="118" customWidth="1"/>
    <col min="5383" max="5383" width="10.85546875" style="118" customWidth="1"/>
    <col min="5384" max="5384" width="11" style="118" customWidth="1"/>
    <col min="5385" max="5632" width="9.140625" style="118"/>
    <col min="5633" max="5633" width="5.7109375" style="118" customWidth="1"/>
    <col min="5634" max="5634" width="39.140625" style="118" customWidth="1"/>
    <col min="5635" max="5635" width="13" style="118" customWidth="1"/>
    <col min="5636" max="5636" width="12.140625" style="118" customWidth="1"/>
    <col min="5637" max="5638" width="11.42578125" style="118" customWidth="1"/>
    <col min="5639" max="5639" width="10.85546875" style="118" customWidth="1"/>
    <col min="5640" max="5640" width="11" style="118" customWidth="1"/>
    <col min="5641" max="5888" width="9.140625" style="118"/>
    <col min="5889" max="5889" width="5.7109375" style="118" customWidth="1"/>
    <col min="5890" max="5890" width="39.140625" style="118" customWidth="1"/>
    <col min="5891" max="5891" width="13" style="118" customWidth="1"/>
    <col min="5892" max="5892" width="12.140625" style="118" customWidth="1"/>
    <col min="5893" max="5894" width="11.42578125" style="118" customWidth="1"/>
    <col min="5895" max="5895" width="10.85546875" style="118" customWidth="1"/>
    <col min="5896" max="5896" width="11" style="118" customWidth="1"/>
    <col min="5897" max="6144" width="9.140625" style="118"/>
    <col min="6145" max="6145" width="5.7109375" style="118" customWidth="1"/>
    <col min="6146" max="6146" width="39.140625" style="118" customWidth="1"/>
    <col min="6147" max="6147" width="13" style="118" customWidth="1"/>
    <col min="6148" max="6148" width="12.140625" style="118" customWidth="1"/>
    <col min="6149" max="6150" width="11.42578125" style="118" customWidth="1"/>
    <col min="6151" max="6151" width="10.85546875" style="118" customWidth="1"/>
    <col min="6152" max="6152" width="11" style="118" customWidth="1"/>
    <col min="6153" max="6400" width="9.140625" style="118"/>
    <col min="6401" max="6401" width="5.7109375" style="118" customWidth="1"/>
    <col min="6402" max="6402" width="39.140625" style="118" customWidth="1"/>
    <col min="6403" max="6403" width="13" style="118" customWidth="1"/>
    <col min="6404" max="6404" width="12.140625" style="118" customWidth="1"/>
    <col min="6405" max="6406" width="11.42578125" style="118" customWidth="1"/>
    <col min="6407" max="6407" width="10.85546875" style="118" customWidth="1"/>
    <col min="6408" max="6408" width="11" style="118" customWidth="1"/>
    <col min="6409" max="6656" width="9.140625" style="118"/>
    <col min="6657" max="6657" width="5.7109375" style="118" customWidth="1"/>
    <col min="6658" max="6658" width="39.140625" style="118" customWidth="1"/>
    <col min="6659" max="6659" width="13" style="118" customWidth="1"/>
    <col min="6660" max="6660" width="12.140625" style="118" customWidth="1"/>
    <col min="6661" max="6662" width="11.42578125" style="118" customWidth="1"/>
    <col min="6663" max="6663" width="10.85546875" style="118" customWidth="1"/>
    <col min="6664" max="6664" width="11" style="118" customWidth="1"/>
    <col min="6665" max="6912" width="9.140625" style="118"/>
    <col min="6913" max="6913" width="5.7109375" style="118" customWidth="1"/>
    <col min="6914" max="6914" width="39.140625" style="118" customWidth="1"/>
    <col min="6915" max="6915" width="13" style="118" customWidth="1"/>
    <col min="6916" max="6916" width="12.140625" style="118" customWidth="1"/>
    <col min="6917" max="6918" width="11.42578125" style="118" customWidth="1"/>
    <col min="6919" max="6919" width="10.85546875" style="118" customWidth="1"/>
    <col min="6920" max="6920" width="11" style="118" customWidth="1"/>
    <col min="6921" max="7168" width="9.140625" style="118"/>
    <col min="7169" max="7169" width="5.7109375" style="118" customWidth="1"/>
    <col min="7170" max="7170" width="39.140625" style="118" customWidth="1"/>
    <col min="7171" max="7171" width="13" style="118" customWidth="1"/>
    <col min="7172" max="7172" width="12.140625" style="118" customWidth="1"/>
    <col min="7173" max="7174" width="11.42578125" style="118" customWidth="1"/>
    <col min="7175" max="7175" width="10.85546875" style="118" customWidth="1"/>
    <col min="7176" max="7176" width="11" style="118" customWidth="1"/>
    <col min="7177" max="7424" width="9.140625" style="118"/>
    <col min="7425" max="7425" width="5.7109375" style="118" customWidth="1"/>
    <col min="7426" max="7426" width="39.140625" style="118" customWidth="1"/>
    <col min="7427" max="7427" width="13" style="118" customWidth="1"/>
    <col min="7428" max="7428" width="12.140625" style="118" customWidth="1"/>
    <col min="7429" max="7430" width="11.42578125" style="118" customWidth="1"/>
    <col min="7431" max="7431" width="10.85546875" style="118" customWidth="1"/>
    <col min="7432" max="7432" width="11" style="118" customWidth="1"/>
    <col min="7433" max="7680" width="9.140625" style="118"/>
    <col min="7681" max="7681" width="5.7109375" style="118" customWidth="1"/>
    <col min="7682" max="7682" width="39.140625" style="118" customWidth="1"/>
    <col min="7683" max="7683" width="13" style="118" customWidth="1"/>
    <col min="7684" max="7684" width="12.140625" style="118" customWidth="1"/>
    <col min="7685" max="7686" width="11.42578125" style="118" customWidth="1"/>
    <col min="7687" max="7687" width="10.85546875" style="118" customWidth="1"/>
    <col min="7688" max="7688" width="11" style="118" customWidth="1"/>
    <col min="7689" max="7936" width="9.140625" style="118"/>
    <col min="7937" max="7937" width="5.7109375" style="118" customWidth="1"/>
    <col min="7938" max="7938" width="39.140625" style="118" customWidth="1"/>
    <col min="7939" max="7939" width="13" style="118" customWidth="1"/>
    <col min="7940" max="7940" width="12.140625" style="118" customWidth="1"/>
    <col min="7941" max="7942" width="11.42578125" style="118" customWidth="1"/>
    <col min="7943" max="7943" width="10.85546875" style="118" customWidth="1"/>
    <col min="7944" max="7944" width="11" style="118" customWidth="1"/>
    <col min="7945" max="8192" width="9.140625" style="118"/>
    <col min="8193" max="8193" width="5.7109375" style="118" customWidth="1"/>
    <col min="8194" max="8194" width="39.140625" style="118" customWidth="1"/>
    <col min="8195" max="8195" width="13" style="118" customWidth="1"/>
    <col min="8196" max="8196" width="12.140625" style="118" customWidth="1"/>
    <col min="8197" max="8198" width="11.42578125" style="118" customWidth="1"/>
    <col min="8199" max="8199" width="10.85546875" style="118" customWidth="1"/>
    <col min="8200" max="8200" width="11" style="118" customWidth="1"/>
    <col min="8201" max="8448" width="9.140625" style="118"/>
    <col min="8449" max="8449" width="5.7109375" style="118" customWidth="1"/>
    <col min="8450" max="8450" width="39.140625" style="118" customWidth="1"/>
    <col min="8451" max="8451" width="13" style="118" customWidth="1"/>
    <col min="8452" max="8452" width="12.140625" style="118" customWidth="1"/>
    <col min="8453" max="8454" width="11.42578125" style="118" customWidth="1"/>
    <col min="8455" max="8455" width="10.85546875" style="118" customWidth="1"/>
    <col min="8456" max="8456" width="11" style="118" customWidth="1"/>
    <col min="8457" max="8704" width="9.140625" style="118"/>
    <col min="8705" max="8705" width="5.7109375" style="118" customWidth="1"/>
    <col min="8706" max="8706" width="39.140625" style="118" customWidth="1"/>
    <col min="8707" max="8707" width="13" style="118" customWidth="1"/>
    <col min="8708" max="8708" width="12.140625" style="118" customWidth="1"/>
    <col min="8709" max="8710" width="11.42578125" style="118" customWidth="1"/>
    <col min="8711" max="8711" width="10.85546875" style="118" customWidth="1"/>
    <col min="8712" max="8712" width="11" style="118" customWidth="1"/>
    <col min="8713" max="8960" width="9.140625" style="118"/>
    <col min="8961" max="8961" width="5.7109375" style="118" customWidth="1"/>
    <col min="8962" max="8962" width="39.140625" style="118" customWidth="1"/>
    <col min="8963" max="8963" width="13" style="118" customWidth="1"/>
    <col min="8964" max="8964" width="12.140625" style="118" customWidth="1"/>
    <col min="8965" max="8966" width="11.42578125" style="118" customWidth="1"/>
    <col min="8967" max="8967" width="10.85546875" style="118" customWidth="1"/>
    <col min="8968" max="8968" width="11" style="118" customWidth="1"/>
    <col min="8969" max="9216" width="9.140625" style="118"/>
    <col min="9217" max="9217" width="5.7109375" style="118" customWidth="1"/>
    <col min="9218" max="9218" width="39.140625" style="118" customWidth="1"/>
    <col min="9219" max="9219" width="13" style="118" customWidth="1"/>
    <col min="9220" max="9220" width="12.140625" style="118" customWidth="1"/>
    <col min="9221" max="9222" width="11.42578125" style="118" customWidth="1"/>
    <col min="9223" max="9223" width="10.85546875" style="118" customWidth="1"/>
    <col min="9224" max="9224" width="11" style="118" customWidth="1"/>
    <col min="9225" max="9472" width="9.140625" style="118"/>
    <col min="9473" max="9473" width="5.7109375" style="118" customWidth="1"/>
    <col min="9474" max="9474" width="39.140625" style="118" customWidth="1"/>
    <col min="9475" max="9475" width="13" style="118" customWidth="1"/>
    <col min="9476" max="9476" width="12.140625" style="118" customWidth="1"/>
    <col min="9477" max="9478" width="11.42578125" style="118" customWidth="1"/>
    <col min="9479" max="9479" width="10.85546875" style="118" customWidth="1"/>
    <col min="9480" max="9480" width="11" style="118" customWidth="1"/>
    <col min="9481" max="9728" width="9.140625" style="118"/>
    <col min="9729" max="9729" width="5.7109375" style="118" customWidth="1"/>
    <col min="9730" max="9730" width="39.140625" style="118" customWidth="1"/>
    <col min="9731" max="9731" width="13" style="118" customWidth="1"/>
    <col min="9732" max="9732" width="12.140625" style="118" customWidth="1"/>
    <col min="9733" max="9734" width="11.42578125" style="118" customWidth="1"/>
    <col min="9735" max="9735" width="10.85546875" style="118" customWidth="1"/>
    <col min="9736" max="9736" width="11" style="118" customWidth="1"/>
    <col min="9737" max="9984" width="9.140625" style="118"/>
    <col min="9985" max="9985" width="5.7109375" style="118" customWidth="1"/>
    <col min="9986" max="9986" width="39.140625" style="118" customWidth="1"/>
    <col min="9987" max="9987" width="13" style="118" customWidth="1"/>
    <col min="9988" max="9988" width="12.140625" style="118" customWidth="1"/>
    <col min="9989" max="9990" width="11.42578125" style="118" customWidth="1"/>
    <col min="9991" max="9991" width="10.85546875" style="118" customWidth="1"/>
    <col min="9992" max="9992" width="11" style="118" customWidth="1"/>
    <col min="9993" max="10240" width="9.140625" style="118"/>
    <col min="10241" max="10241" width="5.7109375" style="118" customWidth="1"/>
    <col min="10242" max="10242" width="39.140625" style="118" customWidth="1"/>
    <col min="10243" max="10243" width="13" style="118" customWidth="1"/>
    <col min="10244" max="10244" width="12.140625" style="118" customWidth="1"/>
    <col min="10245" max="10246" width="11.42578125" style="118" customWidth="1"/>
    <col min="10247" max="10247" width="10.85546875" style="118" customWidth="1"/>
    <col min="10248" max="10248" width="11" style="118" customWidth="1"/>
    <col min="10249" max="10496" width="9.140625" style="118"/>
    <col min="10497" max="10497" width="5.7109375" style="118" customWidth="1"/>
    <col min="10498" max="10498" width="39.140625" style="118" customWidth="1"/>
    <col min="10499" max="10499" width="13" style="118" customWidth="1"/>
    <col min="10500" max="10500" width="12.140625" style="118" customWidth="1"/>
    <col min="10501" max="10502" width="11.42578125" style="118" customWidth="1"/>
    <col min="10503" max="10503" width="10.85546875" style="118" customWidth="1"/>
    <col min="10504" max="10504" width="11" style="118" customWidth="1"/>
    <col min="10505" max="10752" width="9.140625" style="118"/>
    <col min="10753" max="10753" width="5.7109375" style="118" customWidth="1"/>
    <col min="10754" max="10754" width="39.140625" style="118" customWidth="1"/>
    <col min="10755" max="10755" width="13" style="118" customWidth="1"/>
    <col min="10756" max="10756" width="12.140625" style="118" customWidth="1"/>
    <col min="10757" max="10758" width="11.42578125" style="118" customWidth="1"/>
    <col min="10759" max="10759" width="10.85546875" style="118" customWidth="1"/>
    <col min="10760" max="10760" width="11" style="118" customWidth="1"/>
    <col min="10761" max="11008" width="9.140625" style="118"/>
    <col min="11009" max="11009" width="5.7109375" style="118" customWidth="1"/>
    <col min="11010" max="11010" width="39.140625" style="118" customWidth="1"/>
    <col min="11011" max="11011" width="13" style="118" customWidth="1"/>
    <col min="11012" max="11012" width="12.140625" style="118" customWidth="1"/>
    <col min="11013" max="11014" width="11.42578125" style="118" customWidth="1"/>
    <col min="11015" max="11015" width="10.85546875" style="118" customWidth="1"/>
    <col min="11016" max="11016" width="11" style="118" customWidth="1"/>
    <col min="11017" max="11264" width="9.140625" style="118"/>
    <col min="11265" max="11265" width="5.7109375" style="118" customWidth="1"/>
    <col min="11266" max="11266" width="39.140625" style="118" customWidth="1"/>
    <col min="11267" max="11267" width="13" style="118" customWidth="1"/>
    <col min="11268" max="11268" width="12.140625" style="118" customWidth="1"/>
    <col min="11269" max="11270" width="11.42578125" style="118" customWidth="1"/>
    <col min="11271" max="11271" width="10.85546875" style="118" customWidth="1"/>
    <col min="11272" max="11272" width="11" style="118" customWidth="1"/>
    <col min="11273" max="11520" width="9.140625" style="118"/>
    <col min="11521" max="11521" width="5.7109375" style="118" customWidth="1"/>
    <col min="11522" max="11522" width="39.140625" style="118" customWidth="1"/>
    <col min="11523" max="11523" width="13" style="118" customWidth="1"/>
    <col min="11524" max="11524" width="12.140625" style="118" customWidth="1"/>
    <col min="11525" max="11526" width="11.42578125" style="118" customWidth="1"/>
    <col min="11527" max="11527" width="10.85546875" style="118" customWidth="1"/>
    <col min="11528" max="11528" width="11" style="118" customWidth="1"/>
    <col min="11529" max="11776" width="9.140625" style="118"/>
    <col min="11777" max="11777" width="5.7109375" style="118" customWidth="1"/>
    <col min="11778" max="11778" width="39.140625" style="118" customWidth="1"/>
    <col min="11779" max="11779" width="13" style="118" customWidth="1"/>
    <col min="11780" max="11780" width="12.140625" style="118" customWidth="1"/>
    <col min="11781" max="11782" width="11.42578125" style="118" customWidth="1"/>
    <col min="11783" max="11783" width="10.85546875" style="118" customWidth="1"/>
    <col min="11784" max="11784" width="11" style="118" customWidth="1"/>
    <col min="11785" max="12032" width="9.140625" style="118"/>
    <col min="12033" max="12033" width="5.7109375" style="118" customWidth="1"/>
    <col min="12034" max="12034" width="39.140625" style="118" customWidth="1"/>
    <col min="12035" max="12035" width="13" style="118" customWidth="1"/>
    <col min="12036" max="12036" width="12.140625" style="118" customWidth="1"/>
    <col min="12037" max="12038" width="11.42578125" style="118" customWidth="1"/>
    <col min="12039" max="12039" width="10.85546875" style="118" customWidth="1"/>
    <col min="12040" max="12040" width="11" style="118" customWidth="1"/>
    <col min="12041" max="12288" width="9.140625" style="118"/>
    <col min="12289" max="12289" width="5.7109375" style="118" customWidth="1"/>
    <col min="12290" max="12290" width="39.140625" style="118" customWidth="1"/>
    <col min="12291" max="12291" width="13" style="118" customWidth="1"/>
    <col min="12292" max="12292" width="12.140625" style="118" customWidth="1"/>
    <col min="12293" max="12294" width="11.42578125" style="118" customWidth="1"/>
    <col min="12295" max="12295" width="10.85546875" style="118" customWidth="1"/>
    <col min="12296" max="12296" width="11" style="118" customWidth="1"/>
    <col min="12297" max="12544" width="9.140625" style="118"/>
    <col min="12545" max="12545" width="5.7109375" style="118" customWidth="1"/>
    <col min="12546" max="12546" width="39.140625" style="118" customWidth="1"/>
    <col min="12547" max="12547" width="13" style="118" customWidth="1"/>
    <col min="12548" max="12548" width="12.140625" style="118" customWidth="1"/>
    <col min="12549" max="12550" width="11.42578125" style="118" customWidth="1"/>
    <col min="12551" max="12551" width="10.85546875" style="118" customWidth="1"/>
    <col min="12552" max="12552" width="11" style="118" customWidth="1"/>
    <col min="12553" max="12800" width="9.140625" style="118"/>
    <col min="12801" max="12801" width="5.7109375" style="118" customWidth="1"/>
    <col min="12802" max="12802" width="39.140625" style="118" customWidth="1"/>
    <col min="12803" max="12803" width="13" style="118" customWidth="1"/>
    <col min="12804" max="12804" width="12.140625" style="118" customWidth="1"/>
    <col min="12805" max="12806" width="11.42578125" style="118" customWidth="1"/>
    <col min="12807" max="12807" width="10.85546875" style="118" customWidth="1"/>
    <col min="12808" max="12808" width="11" style="118" customWidth="1"/>
    <col min="12809" max="13056" width="9.140625" style="118"/>
    <col min="13057" max="13057" width="5.7109375" style="118" customWidth="1"/>
    <col min="13058" max="13058" width="39.140625" style="118" customWidth="1"/>
    <col min="13059" max="13059" width="13" style="118" customWidth="1"/>
    <col min="13060" max="13060" width="12.140625" style="118" customWidth="1"/>
    <col min="13061" max="13062" width="11.42578125" style="118" customWidth="1"/>
    <col min="13063" max="13063" width="10.85546875" style="118" customWidth="1"/>
    <col min="13064" max="13064" width="11" style="118" customWidth="1"/>
    <col min="13065" max="13312" width="9.140625" style="118"/>
    <col min="13313" max="13313" width="5.7109375" style="118" customWidth="1"/>
    <col min="13314" max="13314" width="39.140625" style="118" customWidth="1"/>
    <col min="13315" max="13315" width="13" style="118" customWidth="1"/>
    <col min="13316" max="13316" width="12.140625" style="118" customWidth="1"/>
    <col min="13317" max="13318" width="11.42578125" style="118" customWidth="1"/>
    <col min="13319" max="13319" width="10.85546875" style="118" customWidth="1"/>
    <col min="13320" max="13320" width="11" style="118" customWidth="1"/>
    <col min="13321" max="13568" width="9.140625" style="118"/>
    <col min="13569" max="13569" width="5.7109375" style="118" customWidth="1"/>
    <col min="13570" max="13570" width="39.140625" style="118" customWidth="1"/>
    <col min="13571" max="13571" width="13" style="118" customWidth="1"/>
    <col min="13572" max="13572" width="12.140625" style="118" customWidth="1"/>
    <col min="13573" max="13574" width="11.42578125" style="118" customWidth="1"/>
    <col min="13575" max="13575" width="10.85546875" style="118" customWidth="1"/>
    <col min="13576" max="13576" width="11" style="118" customWidth="1"/>
    <col min="13577" max="13824" width="9.140625" style="118"/>
    <col min="13825" max="13825" width="5.7109375" style="118" customWidth="1"/>
    <col min="13826" max="13826" width="39.140625" style="118" customWidth="1"/>
    <col min="13827" max="13827" width="13" style="118" customWidth="1"/>
    <col min="13828" max="13828" width="12.140625" style="118" customWidth="1"/>
    <col min="13829" max="13830" width="11.42578125" style="118" customWidth="1"/>
    <col min="13831" max="13831" width="10.85546875" style="118" customWidth="1"/>
    <col min="13832" max="13832" width="11" style="118" customWidth="1"/>
    <col min="13833" max="14080" width="9.140625" style="118"/>
    <col min="14081" max="14081" width="5.7109375" style="118" customWidth="1"/>
    <col min="14082" max="14082" width="39.140625" style="118" customWidth="1"/>
    <col min="14083" max="14083" width="13" style="118" customWidth="1"/>
    <col min="14084" max="14084" width="12.140625" style="118" customWidth="1"/>
    <col min="14085" max="14086" width="11.42578125" style="118" customWidth="1"/>
    <col min="14087" max="14087" width="10.85546875" style="118" customWidth="1"/>
    <col min="14088" max="14088" width="11" style="118" customWidth="1"/>
    <col min="14089" max="14336" width="9.140625" style="118"/>
    <col min="14337" max="14337" width="5.7109375" style="118" customWidth="1"/>
    <col min="14338" max="14338" width="39.140625" style="118" customWidth="1"/>
    <col min="14339" max="14339" width="13" style="118" customWidth="1"/>
    <col min="14340" max="14340" width="12.140625" style="118" customWidth="1"/>
    <col min="14341" max="14342" width="11.42578125" style="118" customWidth="1"/>
    <col min="14343" max="14343" width="10.85546875" style="118" customWidth="1"/>
    <col min="14344" max="14344" width="11" style="118" customWidth="1"/>
    <col min="14345" max="14592" width="9.140625" style="118"/>
    <col min="14593" max="14593" width="5.7109375" style="118" customWidth="1"/>
    <col min="14594" max="14594" width="39.140625" style="118" customWidth="1"/>
    <col min="14595" max="14595" width="13" style="118" customWidth="1"/>
    <col min="14596" max="14596" width="12.140625" style="118" customWidth="1"/>
    <col min="14597" max="14598" width="11.42578125" style="118" customWidth="1"/>
    <col min="14599" max="14599" width="10.85546875" style="118" customWidth="1"/>
    <col min="14600" max="14600" width="11" style="118" customWidth="1"/>
    <col min="14601" max="14848" width="9.140625" style="118"/>
    <col min="14849" max="14849" width="5.7109375" style="118" customWidth="1"/>
    <col min="14850" max="14850" width="39.140625" style="118" customWidth="1"/>
    <col min="14851" max="14851" width="13" style="118" customWidth="1"/>
    <col min="14852" max="14852" width="12.140625" style="118" customWidth="1"/>
    <col min="14853" max="14854" width="11.42578125" style="118" customWidth="1"/>
    <col min="14855" max="14855" width="10.85546875" style="118" customWidth="1"/>
    <col min="14856" max="14856" width="11" style="118" customWidth="1"/>
    <col min="14857" max="15104" width="9.140625" style="118"/>
    <col min="15105" max="15105" width="5.7109375" style="118" customWidth="1"/>
    <col min="15106" max="15106" width="39.140625" style="118" customWidth="1"/>
    <col min="15107" max="15107" width="13" style="118" customWidth="1"/>
    <col min="15108" max="15108" width="12.140625" style="118" customWidth="1"/>
    <col min="15109" max="15110" width="11.42578125" style="118" customWidth="1"/>
    <col min="15111" max="15111" width="10.85546875" style="118" customWidth="1"/>
    <col min="15112" max="15112" width="11" style="118" customWidth="1"/>
    <col min="15113" max="15360" width="9.140625" style="118"/>
    <col min="15361" max="15361" width="5.7109375" style="118" customWidth="1"/>
    <col min="15362" max="15362" width="39.140625" style="118" customWidth="1"/>
    <col min="15363" max="15363" width="13" style="118" customWidth="1"/>
    <col min="15364" max="15364" width="12.140625" style="118" customWidth="1"/>
    <col min="15365" max="15366" width="11.42578125" style="118" customWidth="1"/>
    <col min="15367" max="15367" width="10.85546875" style="118" customWidth="1"/>
    <col min="15368" max="15368" width="11" style="118" customWidth="1"/>
    <col min="15369" max="15616" width="9.140625" style="118"/>
    <col min="15617" max="15617" width="5.7109375" style="118" customWidth="1"/>
    <col min="15618" max="15618" width="39.140625" style="118" customWidth="1"/>
    <col min="15619" max="15619" width="13" style="118" customWidth="1"/>
    <col min="15620" max="15620" width="12.140625" style="118" customWidth="1"/>
    <col min="15621" max="15622" width="11.42578125" style="118" customWidth="1"/>
    <col min="15623" max="15623" width="10.85546875" style="118" customWidth="1"/>
    <col min="15624" max="15624" width="11" style="118" customWidth="1"/>
    <col min="15625" max="15872" width="9.140625" style="118"/>
    <col min="15873" max="15873" width="5.7109375" style="118" customWidth="1"/>
    <col min="15874" max="15874" width="39.140625" style="118" customWidth="1"/>
    <col min="15875" max="15875" width="13" style="118" customWidth="1"/>
    <col min="15876" max="15876" width="12.140625" style="118" customWidth="1"/>
    <col min="15877" max="15878" width="11.42578125" style="118" customWidth="1"/>
    <col min="15879" max="15879" width="10.85546875" style="118" customWidth="1"/>
    <col min="15880" max="15880" width="11" style="118" customWidth="1"/>
    <col min="15881" max="16128" width="9.140625" style="118"/>
    <col min="16129" max="16129" width="5.7109375" style="118" customWidth="1"/>
    <col min="16130" max="16130" width="39.140625" style="118" customWidth="1"/>
    <col min="16131" max="16131" width="13" style="118" customWidth="1"/>
    <col min="16132" max="16132" width="12.140625" style="118" customWidth="1"/>
    <col min="16133" max="16134" width="11.42578125" style="118" customWidth="1"/>
    <col min="16135" max="16135" width="10.85546875" style="118" customWidth="1"/>
    <col min="16136" max="16136" width="11" style="118" customWidth="1"/>
    <col min="16137" max="16384" width="9.140625" style="118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3" t="s">
        <v>85</v>
      </c>
      <c r="B2" s="4"/>
      <c r="C2" s="4"/>
      <c r="D2" s="4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38">
        <f t="shared" ref="C6:H6" si="0">SUM(C7:C9)</f>
        <v>13675009</v>
      </c>
      <c r="D6" s="38">
        <f t="shared" si="0"/>
        <v>1259000</v>
      </c>
      <c r="E6" s="38">
        <f t="shared" si="0"/>
        <v>13799000</v>
      </c>
      <c r="F6" s="38">
        <f t="shared" si="0"/>
        <v>1260000</v>
      </c>
      <c r="G6" s="38">
        <f t="shared" si="0"/>
        <v>13942000</v>
      </c>
      <c r="H6" s="38">
        <f t="shared" si="0"/>
        <v>1270000</v>
      </c>
    </row>
    <row r="7" spans="1:8" ht="20.100000000000001" customHeight="1" x14ac:dyDescent="0.2">
      <c r="A7" s="15" t="s">
        <v>11</v>
      </c>
      <c r="B7" s="16" t="s">
        <v>12</v>
      </c>
      <c r="C7" s="39">
        <v>7873009</v>
      </c>
      <c r="D7" s="38">
        <v>1259000</v>
      </c>
      <c r="E7" s="39">
        <v>7997000</v>
      </c>
      <c r="F7" s="38">
        <v>1260000</v>
      </c>
      <c r="G7" s="39">
        <v>8140000</v>
      </c>
      <c r="H7" s="38">
        <v>1270000</v>
      </c>
    </row>
    <row r="8" spans="1:8" ht="20.100000000000001" customHeight="1" x14ac:dyDescent="0.2">
      <c r="A8" s="15" t="s">
        <v>13</v>
      </c>
      <c r="B8" s="16" t="s">
        <v>14</v>
      </c>
      <c r="C8" s="40">
        <v>2000</v>
      </c>
      <c r="D8" s="41"/>
      <c r="E8" s="40">
        <v>2000</v>
      </c>
      <c r="F8" s="41"/>
      <c r="G8" s="40">
        <v>2000</v>
      </c>
      <c r="H8" s="41"/>
    </row>
    <row r="9" spans="1:8" ht="20.100000000000001" customHeight="1" x14ac:dyDescent="0.2">
      <c r="A9" s="15" t="s">
        <v>15</v>
      </c>
      <c r="B9" s="16" t="s">
        <v>16</v>
      </c>
      <c r="C9" s="40">
        <v>5800000</v>
      </c>
      <c r="D9" s="41"/>
      <c r="E9" s="40">
        <v>5800000</v>
      </c>
      <c r="F9" s="41"/>
      <c r="G9" s="40">
        <v>5800000</v>
      </c>
      <c r="H9" s="41"/>
    </row>
    <row r="10" spans="1:8" ht="20.100000000000001" customHeight="1" x14ac:dyDescent="0.2">
      <c r="A10" s="20" t="s">
        <v>17</v>
      </c>
      <c r="B10" s="16" t="s">
        <v>18</v>
      </c>
      <c r="C10" s="42"/>
      <c r="D10" s="41"/>
      <c r="E10" s="42"/>
      <c r="F10" s="41"/>
      <c r="G10" s="42"/>
      <c r="H10" s="41"/>
    </row>
    <row r="11" spans="1:8" ht="20.100000000000001" customHeight="1" x14ac:dyDescent="0.2">
      <c r="A11" s="20" t="s">
        <v>19</v>
      </c>
      <c r="B11" s="16" t="s">
        <v>20</v>
      </c>
      <c r="C11" s="43"/>
      <c r="D11" s="41"/>
      <c r="E11" s="43"/>
      <c r="F11" s="41"/>
      <c r="G11" s="43"/>
      <c r="H11" s="41"/>
    </row>
    <row r="12" spans="1:8" ht="20.100000000000001" customHeight="1" x14ac:dyDescent="0.2">
      <c r="A12" s="15" t="s">
        <v>21</v>
      </c>
      <c r="B12" s="16" t="s">
        <v>22</v>
      </c>
      <c r="C12" s="39">
        <f t="shared" ref="C12:H12" si="1">SUM(C13:C33)</f>
        <v>13675009</v>
      </c>
      <c r="D12" s="38">
        <f t="shared" si="1"/>
        <v>1076100</v>
      </c>
      <c r="E12" s="39">
        <f t="shared" si="1"/>
        <v>13799000</v>
      </c>
      <c r="F12" s="38">
        <f t="shared" si="1"/>
        <v>1076100</v>
      </c>
      <c r="G12" s="39">
        <f t="shared" si="1"/>
        <v>13942000</v>
      </c>
      <c r="H12" s="38">
        <f t="shared" si="1"/>
        <v>1076100</v>
      </c>
    </row>
    <row r="13" spans="1:8" ht="20.100000000000001" customHeight="1" x14ac:dyDescent="0.2">
      <c r="A13" s="15" t="s">
        <v>23</v>
      </c>
      <c r="B13" s="16" t="s">
        <v>24</v>
      </c>
      <c r="C13" s="44">
        <v>5695000</v>
      </c>
      <c r="D13" s="45">
        <v>400000</v>
      </c>
      <c r="E13" s="44">
        <v>5700000</v>
      </c>
      <c r="F13" s="45">
        <v>400000</v>
      </c>
      <c r="G13" s="44">
        <v>5700000</v>
      </c>
      <c r="H13" s="45">
        <v>400000</v>
      </c>
    </row>
    <row r="14" spans="1:8" ht="20.100000000000001" customHeight="1" x14ac:dyDescent="0.2">
      <c r="A14" s="20" t="s">
        <v>25</v>
      </c>
      <c r="B14" s="16" t="s">
        <v>26</v>
      </c>
      <c r="C14" s="44">
        <v>2000000</v>
      </c>
      <c r="D14" s="45">
        <v>300000</v>
      </c>
      <c r="E14" s="44">
        <v>2020000</v>
      </c>
      <c r="F14" s="45">
        <v>300000</v>
      </c>
      <c r="G14" s="44">
        <v>2050000</v>
      </c>
      <c r="H14" s="45">
        <v>300000</v>
      </c>
    </row>
    <row r="15" spans="1:8" ht="20.100000000000001" customHeight="1" x14ac:dyDescent="0.2">
      <c r="A15" s="20" t="s">
        <v>27</v>
      </c>
      <c r="B15" s="16" t="s">
        <v>28</v>
      </c>
      <c r="C15" s="44"/>
      <c r="D15" s="45"/>
      <c r="E15" s="44"/>
      <c r="F15" s="45"/>
      <c r="G15" s="44"/>
      <c r="H15" s="45"/>
    </row>
    <row r="16" spans="1:8" ht="20.100000000000001" customHeight="1" x14ac:dyDescent="0.2">
      <c r="A16" s="20" t="s">
        <v>29</v>
      </c>
      <c r="B16" s="16" t="s">
        <v>30</v>
      </c>
      <c r="C16" s="44">
        <v>754234</v>
      </c>
      <c r="D16" s="45">
        <v>25000</v>
      </c>
      <c r="E16" s="44">
        <v>814234</v>
      </c>
      <c r="F16" s="45">
        <v>25000</v>
      </c>
      <c r="G16" s="44">
        <v>894234</v>
      </c>
      <c r="H16" s="45">
        <v>25000</v>
      </c>
    </row>
    <row r="17" spans="1:20" ht="20.100000000000001" customHeight="1" x14ac:dyDescent="0.2">
      <c r="A17" s="20" t="s">
        <v>31</v>
      </c>
      <c r="B17" s="16" t="s">
        <v>32</v>
      </c>
      <c r="C17" s="43">
        <v>10000</v>
      </c>
      <c r="D17" s="41">
        <v>100</v>
      </c>
      <c r="E17" s="43">
        <v>10000</v>
      </c>
      <c r="F17" s="41">
        <v>100</v>
      </c>
      <c r="G17" s="43">
        <v>10000</v>
      </c>
      <c r="H17" s="41">
        <v>100</v>
      </c>
    </row>
    <row r="18" spans="1:20" ht="20.100000000000001" customHeight="1" x14ac:dyDescent="0.2">
      <c r="A18" s="20" t="s">
        <v>33</v>
      </c>
      <c r="B18" s="16" t="s">
        <v>34</v>
      </c>
      <c r="C18" s="46">
        <v>5000</v>
      </c>
      <c r="D18" s="47"/>
      <c r="E18" s="46">
        <v>5000</v>
      </c>
      <c r="F18" s="47"/>
      <c r="G18" s="46">
        <v>5000</v>
      </c>
      <c r="H18" s="47"/>
    </row>
    <row r="19" spans="1:20" ht="20.100000000000001" customHeight="1" x14ac:dyDescent="0.2">
      <c r="A19" s="20" t="s">
        <v>35</v>
      </c>
      <c r="B19" s="16" t="s">
        <v>36</v>
      </c>
      <c r="C19" s="48">
        <v>800000</v>
      </c>
      <c r="D19" s="45">
        <v>16000</v>
      </c>
      <c r="E19" s="48">
        <v>800000</v>
      </c>
      <c r="F19" s="45">
        <v>16000</v>
      </c>
      <c r="G19" s="48">
        <v>800000</v>
      </c>
      <c r="H19" s="45">
        <v>16000</v>
      </c>
    </row>
    <row r="20" spans="1:20" ht="20.100000000000001" customHeight="1" x14ac:dyDescent="0.2">
      <c r="A20" s="20" t="s">
        <v>37</v>
      </c>
      <c r="B20" s="22" t="s">
        <v>38</v>
      </c>
      <c r="C20" s="49">
        <f>1790000+113775</f>
        <v>1903775</v>
      </c>
      <c r="D20" s="50">
        <v>215000</v>
      </c>
      <c r="E20" s="49">
        <f>1810000+113775</f>
        <v>1923775</v>
      </c>
      <c r="F20" s="50">
        <v>215000</v>
      </c>
      <c r="G20" s="49">
        <f>1830000+113775</f>
        <v>1943775</v>
      </c>
      <c r="H20" s="50">
        <v>215000</v>
      </c>
    </row>
    <row r="21" spans="1:20" ht="20.100000000000001" customHeight="1" x14ac:dyDescent="0.2">
      <c r="A21" s="20" t="s">
        <v>39</v>
      </c>
      <c r="B21" s="22" t="s">
        <v>40</v>
      </c>
      <c r="C21" s="43">
        <v>590000</v>
      </c>
      <c r="D21" s="41">
        <v>70000</v>
      </c>
      <c r="E21" s="43">
        <v>600000</v>
      </c>
      <c r="F21" s="41">
        <v>70000</v>
      </c>
      <c r="G21" s="43">
        <v>606000</v>
      </c>
      <c r="H21" s="41">
        <v>70000</v>
      </c>
    </row>
    <row r="22" spans="1:20" ht="20.100000000000001" customHeight="1" x14ac:dyDescent="0.2">
      <c r="A22" s="20" t="s">
        <v>41</v>
      </c>
      <c r="B22" s="22" t="s">
        <v>42</v>
      </c>
      <c r="C22" s="43">
        <f>43421+7579</f>
        <v>51000</v>
      </c>
      <c r="D22" s="41">
        <v>5500</v>
      </c>
      <c r="E22" s="43">
        <v>55000</v>
      </c>
      <c r="F22" s="41">
        <v>5500</v>
      </c>
      <c r="G22" s="43">
        <v>57000</v>
      </c>
      <c r="H22" s="41">
        <v>5500</v>
      </c>
    </row>
    <row r="23" spans="1:20" ht="20.100000000000001" customHeight="1" x14ac:dyDescent="0.2">
      <c r="A23" s="20" t="s">
        <v>43</v>
      </c>
      <c r="B23" s="16" t="s">
        <v>44</v>
      </c>
      <c r="C23" s="43">
        <v>3000</v>
      </c>
      <c r="D23" s="41">
        <v>5000</v>
      </c>
      <c r="E23" s="43">
        <v>3000</v>
      </c>
      <c r="F23" s="41">
        <v>5000</v>
      </c>
      <c r="G23" s="43">
        <v>3000</v>
      </c>
      <c r="H23" s="41">
        <v>5000</v>
      </c>
    </row>
    <row r="24" spans="1:20" ht="20.100000000000001" customHeight="1" x14ac:dyDescent="0.2">
      <c r="A24" s="20" t="s">
        <v>45</v>
      </c>
      <c r="B24" s="16" t="s">
        <v>46</v>
      </c>
      <c r="C24" s="51"/>
      <c r="D24" s="47"/>
      <c r="E24" s="51"/>
      <c r="F24" s="47"/>
      <c r="G24" s="51"/>
      <c r="H24" s="47"/>
    </row>
    <row r="25" spans="1:20" ht="20.100000000000001" customHeight="1" x14ac:dyDescent="0.2">
      <c r="A25" s="20" t="s">
        <v>47</v>
      </c>
      <c r="B25" s="16" t="s">
        <v>48</v>
      </c>
      <c r="C25" s="51"/>
      <c r="D25" s="47"/>
      <c r="E25" s="51"/>
      <c r="F25" s="47"/>
      <c r="G25" s="51"/>
      <c r="H25" s="47"/>
    </row>
    <row r="26" spans="1:20" ht="20.100000000000001" customHeight="1" x14ac:dyDescent="0.2">
      <c r="A26" s="20" t="s">
        <v>49</v>
      </c>
      <c r="B26" s="16" t="s">
        <v>50</v>
      </c>
      <c r="C26" s="51">
        <v>3000</v>
      </c>
      <c r="D26" s="47"/>
      <c r="E26" s="51">
        <v>3000</v>
      </c>
      <c r="F26" s="47"/>
      <c r="G26" s="51">
        <v>3000</v>
      </c>
      <c r="H26" s="47"/>
    </row>
    <row r="27" spans="1:20" ht="20.100000000000001" customHeight="1" x14ac:dyDescent="0.2">
      <c r="A27" s="20" t="s">
        <v>51</v>
      </c>
      <c r="B27" s="16" t="s">
        <v>52</v>
      </c>
      <c r="C27" s="43">
        <v>5000</v>
      </c>
      <c r="D27" s="41"/>
      <c r="E27" s="43">
        <v>4991</v>
      </c>
      <c r="F27" s="41"/>
      <c r="G27" s="43">
        <v>4991</v>
      </c>
      <c r="H27" s="41"/>
    </row>
    <row r="28" spans="1:20" ht="20.100000000000001" customHeight="1" x14ac:dyDescent="0.2">
      <c r="A28" s="20" t="s">
        <v>53</v>
      </c>
      <c r="B28" s="22" t="s">
        <v>54</v>
      </c>
      <c r="C28" s="43">
        <v>1505000</v>
      </c>
      <c r="D28" s="41">
        <v>30000</v>
      </c>
      <c r="E28" s="43">
        <v>1510000</v>
      </c>
      <c r="F28" s="41">
        <v>30000</v>
      </c>
      <c r="G28" s="43">
        <v>1515000</v>
      </c>
      <c r="H28" s="41">
        <v>30000</v>
      </c>
    </row>
    <row r="29" spans="1:20" ht="20.100000000000001" customHeight="1" x14ac:dyDescent="0.2">
      <c r="A29" s="20" t="s">
        <v>55</v>
      </c>
      <c r="B29" s="16" t="s">
        <v>56</v>
      </c>
      <c r="C29" s="43">
        <v>300000</v>
      </c>
      <c r="D29" s="41">
        <v>7000</v>
      </c>
      <c r="E29" s="43">
        <v>300000</v>
      </c>
      <c r="F29" s="41">
        <v>7000</v>
      </c>
      <c r="G29" s="43">
        <v>300000</v>
      </c>
      <c r="H29" s="41">
        <v>7000</v>
      </c>
    </row>
    <row r="30" spans="1:20" ht="20.100000000000001" customHeight="1" x14ac:dyDescent="0.2">
      <c r="A30" s="20" t="s">
        <v>57</v>
      </c>
      <c r="B30" s="16" t="s">
        <v>58</v>
      </c>
      <c r="C30" s="43">
        <v>50000</v>
      </c>
      <c r="D30" s="41">
        <v>2500</v>
      </c>
      <c r="E30" s="43">
        <v>50000</v>
      </c>
      <c r="F30" s="41">
        <v>2500</v>
      </c>
      <c r="G30" s="43">
        <v>50000</v>
      </c>
      <c r="H30" s="41">
        <v>2500</v>
      </c>
    </row>
    <row r="31" spans="1:20" ht="20.100000000000001" customHeight="1" x14ac:dyDescent="0.2">
      <c r="A31" s="20" t="s">
        <v>59</v>
      </c>
      <c r="B31" s="16" t="s">
        <v>60</v>
      </c>
      <c r="C31" s="43"/>
      <c r="D31" s="41"/>
      <c r="E31" s="43"/>
      <c r="F31" s="41"/>
      <c r="G31" s="43"/>
      <c r="H31" s="41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43"/>
      <c r="D32" s="41"/>
      <c r="E32" s="43"/>
      <c r="F32" s="41"/>
      <c r="G32" s="43"/>
      <c r="H32" s="41"/>
    </row>
    <row r="33" spans="1:8" ht="20.100000000000001" customHeight="1" x14ac:dyDescent="0.2">
      <c r="A33" s="20" t="s">
        <v>63</v>
      </c>
      <c r="B33" s="16" t="s">
        <v>64</v>
      </c>
      <c r="C33" s="43"/>
      <c r="D33" s="41"/>
      <c r="E33" s="43"/>
      <c r="F33" s="41"/>
      <c r="G33" s="43"/>
      <c r="H33" s="41"/>
    </row>
    <row r="34" spans="1:8" ht="20.100000000000001" customHeight="1" x14ac:dyDescent="0.2">
      <c r="A34" s="15" t="s">
        <v>65</v>
      </c>
      <c r="B34" s="16" t="s">
        <v>66</v>
      </c>
      <c r="C34" s="39">
        <f t="shared" ref="C34:H34" si="2">C6-C12</f>
        <v>0</v>
      </c>
      <c r="D34" s="38">
        <f t="shared" si="2"/>
        <v>182900</v>
      </c>
      <c r="E34" s="39">
        <f t="shared" si="2"/>
        <v>0</v>
      </c>
      <c r="F34" s="38">
        <f t="shared" si="2"/>
        <v>183900</v>
      </c>
      <c r="G34" s="39">
        <f t="shared" si="2"/>
        <v>0</v>
      </c>
      <c r="H34" s="38">
        <f t="shared" si="2"/>
        <v>193900</v>
      </c>
    </row>
    <row r="35" spans="1:8" ht="18" customHeight="1" x14ac:dyDescent="0.25">
      <c r="A35" s="26" t="s">
        <v>67</v>
      </c>
      <c r="B35" s="27" t="s">
        <v>68</v>
      </c>
      <c r="C35" s="52">
        <v>26000</v>
      </c>
      <c r="D35" s="53">
        <v>12000</v>
      </c>
      <c r="E35" s="52">
        <v>27000</v>
      </c>
      <c r="F35" s="53">
        <v>13000</v>
      </c>
      <c r="G35" s="52">
        <v>28000</v>
      </c>
      <c r="H35" s="53">
        <v>14000</v>
      </c>
    </row>
    <row r="36" spans="1:8" ht="18" customHeight="1" x14ac:dyDescent="0.2">
      <c r="A36" s="26" t="s">
        <v>69</v>
      </c>
      <c r="B36" s="27" t="s">
        <v>70</v>
      </c>
      <c r="C36" s="54">
        <v>9</v>
      </c>
      <c r="D36" s="55">
        <v>1</v>
      </c>
      <c r="E36" s="54">
        <v>9</v>
      </c>
      <c r="F36" s="55">
        <v>1</v>
      </c>
      <c r="G36" s="54">
        <v>9</v>
      </c>
      <c r="H36" s="55">
        <v>1</v>
      </c>
    </row>
    <row r="37" spans="1:8" ht="18" customHeight="1" x14ac:dyDescent="0.2">
      <c r="A37" s="26" t="s">
        <v>71</v>
      </c>
      <c r="B37" s="27" t="s">
        <v>72</v>
      </c>
      <c r="C37" s="56">
        <v>11</v>
      </c>
      <c r="D37" s="57">
        <v>18</v>
      </c>
      <c r="E37" s="56">
        <v>11</v>
      </c>
      <c r="F37" s="57">
        <v>18</v>
      </c>
      <c r="G37" s="56">
        <v>11</v>
      </c>
      <c r="H37" s="57">
        <v>18</v>
      </c>
    </row>
    <row r="38" spans="1:8" ht="18" customHeight="1" x14ac:dyDescent="0.2">
      <c r="A38" s="30" t="s">
        <v>73</v>
      </c>
      <c r="B38" s="31"/>
      <c r="C38" s="28"/>
      <c r="D38" s="28"/>
    </row>
    <row r="39" spans="1:8" ht="18" customHeight="1" x14ac:dyDescent="0.2">
      <c r="A39" s="117"/>
      <c r="B39" s="4"/>
      <c r="C39" s="31"/>
      <c r="D39" s="31"/>
    </row>
    <row r="40" spans="1:8" ht="18" customHeight="1" x14ac:dyDescent="0.2">
      <c r="A40" s="117" t="s">
        <v>86</v>
      </c>
      <c r="B40" s="4"/>
      <c r="C40" s="4" t="s">
        <v>87</v>
      </c>
      <c r="D40" s="4"/>
    </row>
    <row r="41" spans="1:8" ht="18" customHeight="1" x14ac:dyDescent="0.2">
      <c r="A41" s="117" t="s">
        <v>76</v>
      </c>
      <c r="B41" s="4"/>
      <c r="C41" s="4" t="s">
        <v>77</v>
      </c>
      <c r="D41" s="4"/>
    </row>
    <row r="42" spans="1:8" ht="18" customHeight="1" x14ac:dyDescent="0.2">
      <c r="B42" s="4"/>
    </row>
    <row r="44" spans="1:8" ht="18" customHeight="1" x14ac:dyDescent="0.2">
      <c r="A44" s="34" t="s">
        <v>78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A2"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65" customWidth="1"/>
    <col min="3" max="3" width="13" style="65" customWidth="1"/>
    <col min="4" max="4" width="12.140625" style="65" customWidth="1"/>
    <col min="5" max="6" width="11.42578125" style="65" customWidth="1"/>
    <col min="7" max="7" width="10.85546875" style="65" customWidth="1"/>
    <col min="8" max="8" width="11" style="65" customWidth="1"/>
    <col min="9" max="256" width="9.140625" style="65"/>
    <col min="257" max="257" width="5.7109375" style="65" customWidth="1"/>
    <col min="258" max="258" width="39.140625" style="65" customWidth="1"/>
    <col min="259" max="259" width="13" style="65" customWidth="1"/>
    <col min="260" max="260" width="12.140625" style="65" customWidth="1"/>
    <col min="261" max="262" width="11.42578125" style="65" customWidth="1"/>
    <col min="263" max="263" width="10.85546875" style="65" customWidth="1"/>
    <col min="264" max="264" width="11" style="65" customWidth="1"/>
    <col min="265" max="512" width="9.140625" style="65"/>
    <col min="513" max="513" width="5.7109375" style="65" customWidth="1"/>
    <col min="514" max="514" width="39.140625" style="65" customWidth="1"/>
    <col min="515" max="515" width="13" style="65" customWidth="1"/>
    <col min="516" max="516" width="12.140625" style="65" customWidth="1"/>
    <col min="517" max="518" width="11.42578125" style="65" customWidth="1"/>
    <col min="519" max="519" width="10.85546875" style="65" customWidth="1"/>
    <col min="520" max="520" width="11" style="65" customWidth="1"/>
    <col min="521" max="768" width="9.140625" style="65"/>
    <col min="769" max="769" width="5.7109375" style="65" customWidth="1"/>
    <col min="770" max="770" width="39.140625" style="65" customWidth="1"/>
    <col min="771" max="771" width="13" style="65" customWidth="1"/>
    <col min="772" max="772" width="12.140625" style="65" customWidth="1"/>
    <col min="773" max="774" width="11.42578125" style="65" customWidth="1"/>
    <col min="775" max="775" width="10.85546875" style="65" customWidth="1"/>
    <col min="776" max="776" width="11" style="65" customWidth="1"/>
    <col min="777" max="1024" width="9.140625" style="65"/>
    <col min="1025" max="1025" width="5.7109375" style="65" customWidth="1"/>
    <col min="1026" max="1026" width="39.140625" style="65" customWidth="1"/>
    <col min="1027" max="1027" width="13" style="65" customWidth="1"/>
    <col min="1028" max="1028" width="12.140625" style="65" customWidth="1"/>
    <col min="1029" max="1030" width="11.42578125" style="65" customWidth="1"/>
    <col min="1031" max="1031" width="10.85546875" style="65" customWidth="1"/>
    <col min="1032" max="1032" width="11" style="65" customWidth="1"/>
    <col min="1033" max="1280" width="9.140625" style="65"/>
    <col min="1281" max="1281" width="5.7109375" style="65" customWidth="1"/>
    <col min="1282" max="1282" width="39.140625" style="65" customWidth="1"/>
    <col min="1283" max="1283" width="13" style="65" customWidth="1"/>
    <col min="1284" max="1284" width="12.140625" style="65" customWidth="1"/>
    <col min="1285" max="1286" width="11.42578125" style="65" customWidth="1"/>
    <col min="1287" max="1287" width="10.85546875" style="65" customWidth="1"/>
    <col min="1288" max="1288" width="11" style="65" customWidth="1"/>
    <col min="1289" max="1536" width="9.140625" style="65"/>
    <col min="1537" max="1537" width="5.7109375" style="65" customWidth="1"/>
    <col min="1538" max="1538" width="39.140625" style="65" customWidth="1"/>
    <col min="1539" max="1539" width="13" style="65" customWidth="1"/>
    <col min="1540" max="1540" width="12.140625" style="65" customWidth="1"/>
    <col min="1541" max="1542" width="11.42578125" style="65" customWidth="1"/>
    <col min="1543" max="1543" width="10.85546875" style="65" customWidth="1"/>
    <col min="1544" max="1544" width="11" style="65" customWidth="1"/>
    <col min="1545" max="1792" width="9.140625" style="65"/>
    <col min="1793" max="1793" width="5.7109375" style="65" customWidth="1"/>
    <col min="1794" max="1794" width="39.140625" style="65" customWidth="1"/>
    <col min="1795" max="1795" width="13" style="65" customWidth="1"/>
    <col min="1796" max="1796" width="12.140625" style="65" customWidth="1"/>
    <col min="1797" max="1798" width="11.42578125" style="65" customWidth="1"/>
    <col min="1799" max="1799" width="10.85546875" style="65" customWidth="1"/>
    <col min="1800" max="1800" width="11" style="65" customWidth="1"/>
    <col min="1801" max="2048" width="9.140625" style="65"/>
    <col min="2049" max="2049" width="5.7109375" style="65" customWidth="1"/>
    <col min="2050" max="2050" width="39.140625" style="65" customWidth="1"/>
    <col min="2051" max="2051" width="13" style="65" customWidth="1"/>
    <col min="2052" max="2052" width="12.140625" style="65" customWidth="1"/>
    <col min="2053" max="2054" width="11.42578125" style="65" customWidth="1"/>
    <col min="2055" max="2055" width="10.85546875" style="65" customWidth="1"/>
    <col min="2056" max="2056" width="11" style="65" customWidth="1"/>
    <col min="2057" max="2304" width="9.140625" style="65"/>
    <col min="2305" max="2305" width="5.7109375" style="65" customWidth="1"/>
    <col min="2306" max="2306" width="39.140625" style="65" customWidth="1"/>
    <col min="2307" max="2307" width="13" style="65" customWidth="1"/>
    <col min="2308" max="2308" width="12.140625" style="65" customWidth="1"/>
    <col min="2309" max="2310" width="11.42578125" style="65" customWidth="1"/>
    <col min="2311" max="2311" width="10.85546875" style="65" customWidth="1"/>
    <col min="2312" max="2312" width="11" style="65" customWidth="1"/>
    <col min="2313" max="2560" width="9.140625" style="65"/>
    <col min="2561" max="2561" width="5.7109375" style="65" customWidth="1"/>
    <col min="2562" max="2562" width="39.140625" style="65" customWidth="1"/>
    <col min="2563" max="2563" width="13" style="65" customWidth="1"/>
    <col min="2564" max="2564" width="12.140625" style="65" customWidth="1"/>
    <col min="2565" max="2566" width="11.42578125" style="65" customWidth="1"/>
    <col min="2567" max="2567" width="10.85546875" style="65" customWidth="1"/>
    <col min="2568" max="2568" width="11" style="65" customWidth="1"/>
    <col min="2569" max="2816" width="9.140625" style="65"/>
    <col min="2817" max="2817" width="5.7109375" style="65" customWidth="1"/>
    <col min="2818" max="2818" width="39.140625" style="65" customWidth="1"/>
    <col min="2819" max="2819" width="13" style="65" customWidth="1"/>
    <col min="2820" max="2820" width="12.140625" style="65" customWidth="1"/>
    <col min="2821" max="2822" width="11.42578125" style="65" customWidth="1"/>
    <col min="2823" max="2823" width="10.85546875" style="65" customWidth="1"/>
    <col min="2824" max="2824" width="11" style="65" customWidth="1"/>
    <col min="2825" max="3072" width="9.140625" style="65"/>
    <col min="3073" max="3073" width="5.7109375" style="65" customWidth="1"/>
    <col min="3074" max="3074" width="39.140625" style="65" customWidth="1"/>
    <col min="3075" max="3075" width="13" style="65" customWidth="1"/>
    <col min="3076" max="3076" width="12.140625" style="65" customWidth="1"/>
    <col min="3077" max="3078" width="11.42578125" style="65" customWidth="1"/>
    <col min="3079" max="3079" width="10.85546875" style="65" customWidth="1"/>
    <col min="3080" max="3080" width="11" style="65" customWidth="1"/>
    <col min="3081" max="3328" width="9.140625" style="65"/>
    <col min="3329" max="3329" width="5.7109375" style="65" customWidth="1"/>
    <col min="3330" max="3330" width="39.140625" style="65" customWidth="1"/>
    <col min="3331" max="3331" width="13" style="65" customWidth="1"/>
    <col min="3332" max="3332" width="12.140625" style="65" customWidth="1"/>
    <col min="3333" max="3334" width="11.42578125" style="65" customWidth="1"/>
    <col min="3335" max="3335" width="10.85546875" style="65" customWidth="1"/>
    <col min="3336" max="3336" width="11" style="65" customWidth="1"/>
    <col min="3337" max="3584" width="9.140625" style="65"/>
    <col min="3585" max="3585" width="5.7109375" style="65" customWidth="1"/>
    <col min="3586" max="3586" width="39.140625" style="65" customWidth="1"/>
    <col min="3587" max="3587" width="13" style="65" customWidth="1"/>
    <col min="3588" max="3588" width="12.140625" style="65" customWidth="1"/>
    <col min="3589" max="3590" width="11.42578125" style="65" customWidth="1"/>
    <col min="3591" max="3591" width="10.85546875" style="65" customWidth="1"/>
    <col min="3592" max="3592" width="11" style="65" customWidth="1"/>
    <col min="3593" max="3840" width="9.140625" style="65"/>
    <col min="3841" max="3841" width="5.7109375" style="65" customWidth="1"/>
    <col min="3842" max="3842" width="39.140625" style="65" customWidth="1"/>
    <col min="3843" max="3843" width="13" style="65" customWidth="1"/>
    <col min="3844" max="3844" width="12.140625" style="65" customWidth="1"/>
    <col min="3845" max="3846" width="11.42578125" style="65" customWidth="1"/>
    <col min="3847" max="3847" width="10.85546875" style="65" customWidth="1"/>
    <col min="3848" max="3848" width="11" style="65" customWidth="1"/>
    <col min="3849" max="4096" width="9.140625" style="65"/>
    <col min="4097" max="4097" width="5.7109375" style="65" customWidth="1"/>
    <col min="4098" max="4098" width="39.140625" style="65" customWidth="1"/>
    <col min="4099" max="4099" width="13" style="65" customWidth="1"/>
    <col min="4100" max="4100" width="12.140625" style="65" customWidth="1"/>
    <col min="4101" max="4102" width="11.42578125" style="65" customWidth="1"/>
    <col min="4103" max="4103" width="10.85546875" style="65" customWidth="1"/>
    <col min="4104" max="4104" width="11" style="65" customWidth="1"/>
    <col min="4105" max="4352" width="9.140625" style="65"/>
    <col min="4353" max="4353" width="5.7109375" style="65" customWidth="1"/>
    <col min="4354" max="4354" width="39.140625" style="65" customWidth="1"/>
    <col min="4355" max="4355" width="13" style="65" customWidth="1"/>
    <col min="4356" max="4356" width="12.140625" style="65" customWidth="1"/>
    <col min="4357" max="4358" width="11.42578125" style="65" customWidth="1"/>
    <col min="4359" max="4359" width="10.85546875" style="65" customWidth="1"/>
    <col min="4360" max="4360" width="11" style="65" customWidth="1"/>
    <col min="4361" max="4608" width="9.140625" style="65"/>
    <col min="4609" max="4609" width="5.7109375" style="65" customWidth="1"/>
    <col min="4610" max="4610" width="39.140625" style="65" customWidth="1"/>
    <col min="4611" max="4611" width="13" style="65" customWidth="1"/>
    <col min="4612" max="4612" width="12.140625" style="65" customWidth="1"/>
    <col min="4613" max="4614" width="11.42578125" style="65" customWidth="1"/>
    <col min="4615" max="4615" width="10.85546875" style="65" customWidth="1"/>
    <col min="4616" max="4616" width="11" style="65" customWidth="1"/>
    <col min="4617" max="4864" width="9.140625" style="65"/>
    <col min="4865" max="4865" width="5.7109375" style="65" customWidth="1"/>
    <col min="4866" max="4866" width="39.140625" style="65" customWidth="1"/>
    <col min="4867" max="4867" width="13" style="65" customWidth="1"/>
    <col min="4868" max="4868" width="12.140625" style="65" customWidth="1"/>
    <col min="4869" max="4870" width="11.42578125" style="65" customWidth="1"/>
    <col min="4871" max="4871" width="10.85546875" style="65" customWidth="1"/>
    <col min="4872" max="4872" width="11" style="65" customWidth="1"/>
    <col min="4873" max="5120" width="9.140625" style="65"/>
    <col min="5121" max="5121" width="5.7109375" style="65" customWidth="1"/>
    <col min="5122" max="5122" width="39.140625" style="65" customWidth="1"/>
    <col min="5123" max="5123" width="13" style="65" customWidth="1"/>
    <col min="5124" max="5124" width="12.140625" style="65" customWidth="1"/>
    <col min="5125" max="5126" width="11.42578125" style="65" customWidth="1"/>
    <col min="5127" max="5127" width="10.85546875" style="65" customWidth="1"/>
    <col min="5128" max="5128" width="11" style="65" customWidth="1"/>
    <col min="5129" max="5376" width="9.140625" style="65"/>
    <col min="5377" max="5377" width="5.7109375" style="65" customWidth="1"/>
    <col min="5378" max="5378" width="39.140625" style="65" customWidth="1"/>
    <col min="5379" max="5379" width="13" style="65" customWidth="1"/>
    <col min="5380" max="5380" width="12.140625" style="65" customWidth="1"/>
    <col min="5381" max="5382" width="11.42578125" style="65" customWidth="1"/>
    <col min="5383" max="5383" width="10.85546875" style="65" customWidth="1"/>
    <col min="5384" max="5384" width="11" style="65" customWidth="1"/>
    <col min="5385" max="5632" width="9.140625" style="65"/>
    <col min="5633" max="5633" width="5.7109375" style="65" customWidth="1"/>
    <col min="5634" max="5634" width="39.140625" style="65" customWidth="1"/>
    <col min="5635" max="5635" width="13" style="65" customWidth="1"/>
    <col min="5636" max="5636" width="12.140625" style="65" customWidth="1"/>
    <col min="5637" max="5638" width="11.42578125" style="65" customWidth="1"/>
    <col min="5639" max="5639" width="10.85546875" style="65" customWidth="1"/>
    <col min="5640" max="5640" width="11" style="65" customWidth="1"/>
    <col min="5641" max="5888" width="9.140625" style="65"/>
    <col min="5889" max="5889" width="5.7109375" style="65" customWidth="1"/>
    <col min="5890" max="5890" width="39.140625" style="65" customWidth="1"/>
    <col min="5891" max="5891" width="13" style="65" customWidth="1"/>
    <col min="5892" max="5892" width="12.140625" style="65" customWidth="1"/>
    <col min="5893" max="5894" width="11.42578125" style="65" customWidth="1"/>
    <col min="5895" max="5895" width="10.85546875" style="65" customWidth="1"/>
    <col min="5896" max="5896" width="11" style="65" customWidth="1"/>
    <col min="5897" max="6144" width="9.140625" style="65"/>
    <col min="6145" max="6145" width="5.7109375" style="65" customWidth="1"/>
    <col min="6146" max="6146" width="39.140625" style="65" customWidth="1"/>
    <col min="6147" max="6147" width="13" style="65" customWidth="1"/>
    <col min="6148" max="6148" width="12.140625" style="65" customWidth="1"/>
    <col min="6149" max="6150" width="11.42578125" style="65" customWidth="1"/>
    <col min="6151" max="6151" width="10.85546875" style="65" customWidth="1"/>
    <col min="6152" max="6152" width="11" style="65" customWidth="1"/>
    <col min="6153" max="6400" width="9.140625" style="65"/>
    <col min="6401" max="6401" width="5.7109375" style="65" customWidth="1"/>
    <col min="6402" max="6402" width="39.140625" style="65" customWidth="1"/>
    <col min="6403" max="6403" width="13" style="65" customWidth="1"/>
    <col min="6404" max="6404" width="12.140625" style="65" customWidth="1"/>
    <col min="6405" max="6406" width="11.42578125" style="65" customWidth="1"/>
    <col min="6407" max="6407" width="10.85546875" style="65" customWidth="1"/>
    <col min="6408" max="6408" width="11" style="65" customWidth="1"/>
    <col min="6409" max="6656" width="9.140625" style="65"/>
    <col min="6657" max="6657" width="5.7109375" style="65" customWidth="1"/>
    <col min="6658" max="6658" width="39.140625" style="65" customWidth="1"/>
    <col min="6659" max="6659" width="13" style="65" customWidth="1"/>
    <col min="6660" max="6660" width="12.140625" style="65" customWidth="1"/>
    <col min="6661" max="6662" width="11.42578125" style="65" customWidth="1"/>
    <col min="6663" max="6663" width="10.85546875" style="65" customWidth="1"/>
    <col min="6664" max="6664" width="11" style="65" customWidth="1"/>
    <col min="6665" max="6912" width="9.140625" style="65"/>
    <col min="6913" max="6913" width="5.7109375" style="65" customWidth="1"/>
    <col min="6914" max="6914" width="39.140625" style="65" customWidth="1"/>
    <col min="6915" max="6915" width="13" style="65" customWidth="1"/>
    <col min="6916" max="6916" width="12.140625" style="65" customWidth="1"/>
    <col min="6917" max="6918" width="11.42578125" style="65" customWidth="1"/>
    <col min="6919" max="6919" width="10.85546875" style="65" customWidth="1"/>
    <col min="6920" max="6920" width="11" style="65" customWidth="1"/>
    <col min="6921" max="7168" width="9.140625" style="65"/>
    <col min="7169" max="7169" width="5.7109375" style="65" customWidth="1"/>
    <col min="7170" max="7170" width="39.140625" style="65" customWidth="1"/>
    <col min="7171" max="7171" width="13" style="65" customWidth="1"/>
    <col min="7172" max="7172" width="12.140625" style="65" customWidth="1"/>
    <col min="7173" max="7174" width="11.42578125" style="65" customWidth="1"/>
    <col min="7175" max="7175" width="10.85546875" style="65" customWidth="1"/>
    <col min="7176" max="7176" width="11" style="65" customWidth="1"/>
    <col min="7177" max="7424" width="9.140625" style="65"/>
    <col min="7425" max="7425" width="5.7109375" style="65" customWidth="1"/>
    <col min="7426" max="7426" width="39.140625" style="65" customWidth="1"/>
    <col min="7427" max="7427" width="13" style="65" customWidth="1"/>
    <col min="7428" max="7428" width="12.140625" style="65" customWidth="1"/>
    <col min="7429" max="7430" width="11.42578125" style="65" customWidth="1"/>
    <col min="7431" max="7431" width="10.85546875" style="65" customWidth="1"/>
    <col min="7432" max="7432" width="11" style="65" customWidth="1"/>
    <col min="7433" max="7680" width="9.140625" style="65"/>
    <col min="7681" max="7681" width="5.7109375" style="65" customWidth="1"/>
    <col min="7682" max="7682" width="39.140625" style="65" customWidth="1"/>
    <col min="7683" max="7683" width="13" style="65" customWidth="1"/>
    <col min="7684" max="7684" width="12.140625" style="65" customWidth="1"/>
    <col min="7685" max="7686" width="11.42578125" style="65" customWidth="1"/>
    <col min="7687" max="7687" width="10.85546875" style="65" customWidth="1"/>
    <col min="7688" max="7688" width="11" style="65" customWidth="1"/>
    <col min="7689" max="7936" width="9.140625" style="65"/>
    <col min="7937" max="7937" width="5.7109375" style="65" customWidth="1"/>
    <col min="7938" max="7938" width="39.140625" style="65" customWidth="1"/>
    <col min="7939" max="7939" width="13" style="65" customWidth="1"/>
    <col min="7940" max="7940" width="12.140625" style="65" customWidth="1"/>
    <col min="7941" max="7942" width="11.42578125" style="65" customWidth="1"/>
    <col min="7943" max="7943" width="10.85546875" style="65" customWidth="1"/>
    <col min="7944" max="7944" width="11" style="65" customWidth="1"/>
    <col min="7945" max="8192" width="9.140625" style="65"/>
    <col min="8193" max="8193" width="5.7109375" style="65" customWidth="1"/>
    <col min="8194" max="8194" width="39.140625" style="65" customWidth="1"/>
    <col min="8195" max="8195" width="13" style="65" customWidth="1"/>
    <col min="8196" max="8196" width="12.140625" style="65" customWidth="1"/>
    <col min="8197" max="8198" width="11.42578125" style="65" customWidth="1"/>
    <col min="8199" max="8199" width="10.85546875" style="65" customWidth="1"/>
    <col min="8200" max="8200" width="11" style="65" customWidth="1"/>
    <col min="8201" max="8448" width="9.140625" style="65"/>
    <col min="8449" max="8449" width="5.7109375" style="65" customWidth="1"/>
    <col min="8450" max="8450" width="39.140625" style="65" customWidth="1"/>
    <col min="8451" max="8451" width="13" style="65" customWidth="1"/>
    <col min="8452" max="8452" width="12.140625" style="65" customWidth="1"/>
    <col min="8453" max="8454" width="11.42578125" style="65" customWidth="1"/>
    <col min="8455" max="8455" width="10.85546875" style="65" customWidth="1"/>
    <col min="8456" max="8456" width="11" style="65" customWidth="1"/>
    <col min="8457" max="8704" width="9.140625" style="65"/>
    <col min="8705" max="8705" width="5.7109375" style="65" customWidth="1"/>
    <col min="8706" max="8706" width="39.140625" style="65" customWidth="1"/>
    <col min="8707" max="8707" width="13" style="65" customWidth="1"/>
    <col min="8708" max="8708" width="12.140625" style="65" customWidth="1"/>
    <col min="8709" max="8710" width="11.42578125" style="65" customWidth="1"/>
    <col min="8711" max="8711" width="10.85546875" style="65" customWidth="1"/>
    <col min="8712" max="8712" width="11" style="65" customWidth="1"/>
    <col min="8713" max="8960" width="9.140625" style="65"/>
    <col min="8961" max="8961" width="5.7109375" style="65" customWidth="1"/>
    <col min="8962" max="8962" width="39.140625" style="65" customWidth="1"/>
    <col min="8963" max="8963" width="13" style="65" customWidth="1"/>
    <col min="8964" max="8964" width="12.140625" style="65" customWidth="1"/>
    <col min="8965" max="8966" width="11.42578125" style="65" customWidth="1"/>
    <col min="8967" max="8967" width="10.85546875" style="65" customWidth="1"/>
    <col min="8968" max="8968" width="11" style="65" customWidth="1"/>
    <col min="8969" max="9216" width="9.140625" style="65"/>
    <col min="9217" max="9217" width="5.7109375" style="65" customWidth="1"/>
    <col min="9218" max="9218" width="39.140625" style="65" customWidth="1"/>
    <col min="9219" max="9219" width="13" style="65" customWidth="1"/>
    <col min="9220" max="9220" width="12.140625" style="65" customWidth="1"/>
    <col min="9221" max="9222" width="11.42578125" style="65" customWidth="1"/>
    <col min="9223" max="9223" width="10.85546875" style="65" customWidth="1"/>
    <col min="9224" max="9224" width="11" style="65" customWidth="1"/>
    <col min="9225" max="9472" width="9.140625" style="65"/>
    <col min="9473" max="9473" width="5.7109375" style="65" customWidth="1"/>
    <col min="9474" max="9474" width="39.140625" style="65" customWidth="1"/>
    <col min="9475" max="9475" width="13" style="65" customWidth="1"/>
    <col min="9476" max="9476" width="12.140625" style="65" customWidth="1"/>
    <col min="9477" max="9478" width="11.42578125" style="65" customWidth="1"/>
    <col min="9479" max="9479" width="10.85546875" style="65" customWidth="1"/>
    <col min="9480" max="9480" width="11" style="65" customWidth="1"/>
    <col min="9481" max="9728" width="9.140625" style="65"/>
    <col min="9729" max="9729" width="5.7109375" style="65" customWidth="1"/>
    <col min="9730" max="9730" width="39.140625" style="65" customWidth="1"/>
    <col min="9731" max="9731" width="13" style="65" customWidth="1"/>
    <col min="9732" max="9732" width="12.140625" style="65" customWidth="1"/>
    <col min="9733" max="9734" width="11.42578125" style="65" customWidth="1"/>
    <col min="9735" max="9735" width="10.85546875" style="65" customWidth="1"/>
    <col min="9736" max="9736" width="11" style="65" customWidth="1"/>
    <col min="9737" max="9984" width="9.140625" style="65"/>
    <col min="9985" max="9985" width="5.7109375" style="65" customWidth="1"/>
    <col min="9986" max="9986" width="39.140625" style="65" customWidth="1"/>
    <col min="9987" max="9987" width="13" style="65" customWidth="1"/>
    <col min="9988" max="9988" width="12.140625" style="65" customWidth="1"/>
    <col min="9989" max="9990" width="11.42578125" style="65" customWidth="1"/>
    <col min="9991" max="9991" width="10.85546875" style="65" customWidth="1"/>
    <col min="9992" max="9992" width="11" style="65" customWidth="1"/>
    <col min="9993" max="10240" width="9.140625" style="65"/>
    <col min="10241" max="10241" width="5.7109375" style="65" customWidth="1"/>
    <col min="10242" max="10242" width="39.140625" style="65" customWidth="1"/>
    <col min="10243" max="10243" width="13" style="65" customWidth="1"/>
    <col min="10244" max="10244" width="12.140625" style="65" customWidth="1"/>
    <col min="10245" max="10246" width="11.42578125" style="65" customWidth="1"/>
    <col min="10247" max="10247" width="10.85546875" style="65" customWidth="1"/>
    <col min="10248" max="10248" width="11" style="65" customWidth="1"/>
    <col min="10249" max="10496" width="9.140625" style="65"/>
    <col min="10497" max="10497" width="5.7109375" style="65" customWidth="1"/>
    <col min="10498" max="10498" width="39.140625" style="65" customWidth="1"/>
    <col min="10499" max="10499" width="13" style="65" customWidth="1"/>
    <col min="10500" max="10500" width="12.140625" style="65" customWidth="1"/>
    <col min="10501" max="10502" width="11.42578125" style="65" customWidth="1"/>
    <col min="10503" max="10503" width="10.85546875" style="65" customWidth="1"/>
    <col min="10504" max="10504" width="11" style="65" customWidth="1"/>
    <col min="10505" max="10752" width="9.140625" style="65"/>
    <col min="10753" max="10753" width="5.7109375" style="65" customWidth="1"/>
    <col min="10754" max="10754" width="39.140625" style="65" customWidth="1"/>
    <col min="10755" max="10755" width="13" style="65" customWidth="1"/>
    <col min="10756" max="10756" width="12.140625" style="65" customWidth="1"/>
    <col min="10757" max="10758" width="11.42578125" style="65" customWidth="1"/>
    <col min="10759" max="10759" width="10.85546875" style="65" customWidth="1"/>
    <col min="10760" max="10760" width="11" style="65" customWidth="1"/>
    <col min="10761" max="11008" width="9.140625" style="65"/>
    <col min="11009" max="11009" width="5.7109375" style="65" customWidth="1"/>
    <col min="11010" max="11010" width="39.140625" style="65" customWidth="1"/>
    <col min="11011" max="11011" width="13" style="65" customWidth="1"/>
    <col min="11012" max="11012" width="12.140625" style="65" customWidth="1"/>
    <col min="11013" max="11014" width="11.42578125" style="65" customWidth="1"/>
    <col min="11015" max="11015" width="10.85546875" style="65" customWidth="1"/>
    <col min="11016" max="11016" width="11" style="65" customWidth="1"/>
    <col min="11017" max="11264" width="9.140625" style="65"/>
    <col min="11265" max="11265" width="5.7109375" style="65" customWidth="1"/>
    <col min="11266" max="11266" width="39.140625" style="65" customWidth="1"/>
    <col min="11267" max="11267" width="13" style="65" customWidth="1"/>
    <col min="11268" max="11268" width="12.140625" style="65" customWidth="1"/>
    <col min="11269" max="11270" width="11.42578125" style="65" customWidth="1"/>
    <col min="11271" max="11271" width="10.85546875" style="65" customWidth="1"/>
    <col min="11272" max="11272" width="11" style="65" customWidth="1"/>
    <col min="11273" max="11520" width="9.140625" style="65"/>
    <col min="11521" max="11521" width="5.7109375" style="65" customWidth="1"/>
    <col min="11522" max="11522" width="39.140625" style="65" customWidth="1"/>
    <col min="11523" max="11523" width="13" style="65" customWidth="1"/>
    <col min="11524" max="11524" width="12.140625" style="65" customWidth="1"/>
    <col min="11525" max="11526" width="11.42578125" style="65" customWidth="1"/>
    <col min="11527" max="11527" width="10.85546875" style="65" customWidth="1"/>
    <col min="11528" max="11528" width="11" style="65" customWidth="1"/>
    <col min="11529" max="11776" width="9.140625" style="65"/>
    <col min="11777" max="11777" width="5.7109375" style="65" customWidth="1"/>
    <col min="11778" max="11778" width="39.140625" style="65" customWidth="1"/>
    <col min="11779" max="11779" width="13" style="65" customWidth="1"/>
    <col min="11780" max="11780" width="12.140625" style="65" customWidth="1"/>
    <col min="11781" max="11782" width="11.42578125" style="65" customWidth="1"/>
    <col min="11783" max="11783" width="10.85546875" style="65" customWidth="1"/>
    <col min="11784" max="11784" width="11" style="65" customWidth="1"/>
    <col min="11785" max="12032" width="9.140625" style="65"/>
    <col min="12033" max="12033" width="5.7109375" style="65" customWidth="1"/>
    <col min="12034" max="12034" width="39.140625" style="65" customWidth="1"/>
    <col min="12035" max="12035" width="13" style="65" customWidth="1"/>
    <col min="12036" max="12036" width="12.140625" style="65" customWidth="1"/>
    <col min="12037" max="12038" width="11.42578125" style="65" customWidth="1"/>
    <col min="12039" max="12039" width="10.85546875" style="65" customWidth="1"/>
    <col min="12040" max="12040" width="11" style="65" customWidth="1"/>
    <col min="12041" max="12288" width="9.140625" style="65"/>
    <col min="12289" max="12289" width="5.7109375" style="65" customWidth="1"/>
    <col min="12290" max="12290" width="39.140625" style="65" customWidth="1"/>
    <col min="12291" max="12291" width="13" style="65" customWidth="1"/>
    <col min="12292" max="12292" width="12.140625" style="65" customWidth="1"/>
    <col min="12293" max="12294" width="11.42578125" style="65" customWidth="1"/>
    <col min="12295" max="12295" width="10.85546875" style="65" customWidth="1"/>
    <col min="12296" max="12296" width="11" style="65" customWidth="1"/>
    <col min="12297" max="12544" width="9.140625" style="65"/>
    <col min="12545" max="12545" width="5.7109375" style="65" customWidth="1"/>
    <col min="12546" max="12546" width="39.140625" style="65" customWidth="1"/>
    <col min="12547" max="12547" width="13" style="65" customWidth="1"/>
    <col min="12548" max="12548" width="12.140625" style="65" customWidth="1"/>
    <col min="12549" max="12550" width="11.42578125" style="65" customWidth="1"/>
    <col min="12551" max="12551" width="10.85546875" style="65" customWidth="1"/>
    <col min="12552" max="12552" width="11" style="65" customWidth="1"/>
    <col min="12553" max="12800" width="9.140625" style="65"/>
    <col min="12801" max="12801" width="5.7109375" style="65" customWidth="1"/>
    <col min="12802" max="12802" width="39.140625" style="65" customWidth="1"/>
    <col min="12803" max="12803" width="13" style="65" customWidth="1"/>
    <col min="12804" max="12804" width="12.140625" style="65" customWidth="1"/>
    <col min="12805" max="12806" width="11.42578125" style="65" customWidth="1"/>
    <col min="12807" max="12807" width="10.85546875" style="65" customWidth="1"/>
    <col min="12808" max="12808" width="11" style="65" customWidth="1"/>
    <col min="12809" max="13056" width="9.140625" style="65"/>
    <col min="13057" max="13057" width="5.7109375" style="65" customWidth="1"/>
    <col min="13058" max="13058" width="39.140625" style="65" customWidth="1"/>
    <col min="13059" max="13059" width="13" style="65" customWidth="1"/>
    <col min="13060" max="13060" width="12.140625" style="65" customWidth="1"/>
    <col min="13061" max="13062" width="11.42578125" style="65" customWidth="1"/>
    <col min="13063" max="13063" width="10.85546875" style="65" customWidth="1"/>
    <col min="13064" max="13064" width="11" style="65" customWidth="1"/>
    <col min="13065" max="13312" width="9.140625" style="65"/>
    <col min="13313" max="13313" width="5.7109375" style="65" customWidth="1"/>
    <col min="13314" max="13314" width="39.140625" style="65" customWidth="1"/>
    <col min="13315" max="13315" width="13" style="65" customWidth="1"/>
    <col min="13316" max="13316" width="12.140625" style="65" customWidth="1"/>
    <col min="13317" max="13318" width="11.42578125" style="65" customWidth="1"/>
    <col min="13319" max="13319" width="10.85546875" style="65" customWidth="1"/>
    <col min="13320" max="13320" width="11" style="65" customWidth="1"/>
    <col min="13321" max="13568" width="9.140625" style="65"/>
    <col min="13569" max="13569" width="5.7109375" style="65" customWidth="1"/>
    <col min="13570" max="13570" width="39.140625" style="65" customWidth="1"/>
    <col min="13571" max="13571" width="13" style="65" customWidth="1"/>
    <col min="13572" max="13572" width="12.140625" style="65" customWidth="1"/>
    <col min="13573" max="13574" width="11.42578125" style="65" customWidth="1"/>
    <col min="13575" max="13575" width="10.85546875" style="65" customWidth="1"/>
    <col min="13576" max="13576" width="11" style="65" customWidth="1"/>
    <col min="13577" max="13824" width="9.140625" style="65"/>
    <col min="13825" max="13825" width="5.7109375" style="65" customWidth="1"/>
    <col min="13826" max="13826" width="39.140625" style="65" customWidth="1"/>
    <col min="13827" max="13827" width="13" style="65" customWidth="1"/>
    <col min="13828" max="13828" width="12.140625" style="65" customWidth="1"/>
    <col min="13829" max="13830" width="11.42578125" style="65" customWidth="1"/>
    <col min="13831" max="13831" width="10.85546875" style="65" customWidth="1"/>
    <col min="13832" max="13832" width="11" style="65" customWidth="1"/>
    <col min="13833" max="14080" width="9.140625" style="65"/>
    <col min="14081" max="14081" width="5.7109375" style="65" customWidth="1"/>
    <col min="14082" max="14082" width="39.140625" style="65" customWidth="1"/>
    <col min="14083" max="14083" width="13" style="65" customWidth="1"/>
    <col min="14084" max="14084" width="12.140625" style="65" customWidth="1"/>
    <col min="14085" max="14086" width="11.42578125" style="65" customWidth="1"/>
    <col min="14087" max="14087" width="10.85546875" style="65" customWidth="1"/>
    <col min="14088" max="14088" width="11" style="65" customWidth="1"/>
    <col min="14089" max="14336" width="9.140625" style="65"/>
    <col min="14337" max="14337" width="5.7109375" style="65" customWidth="1"/>
    <col min="14338" max="14338" width="39.140625" style="65" customWidth="1"/>
    <col min="14339" max="14339" width="13" style="65" customWidth="1"/>
    <col min="14340" max="14340" width="12.140625" style="65" customWidth="1"/>
    <col min="14341" max="14342" width="11.42578125" style="65" customWidth="1"/>
    <col min="14343" max="14343" width="10.85546875" style="65" customWidth="1"/>
    <col min="14344" max="14344" width="11" style="65" customWidth="1"/>
    <col min="14345" max="14592" width="9.140625" style="65"/>
    <col min="14593" max="14593" width="5.7109375" style="65" customWidth="1"/>
    <col min="14594" max="14594" width="39.140625" style="65" customWidth="1"/>
    <col min="14595" max="14595" width="13" style="65" customWidth="1"/>
    <col min="14596" max="14596" width="12.140625" style="65" customWidth="1"/>
    <col min="14597" max="14598" width="11.42578125" style="65" customWidth="1"/>
    <col min="14599" max="14599" width="10.85546875" style="65" customWidth="1"/>
    <col min="14600" max="14600" width="11" style="65" customWidth="1"/>
    <col min="14601" max="14848" width="9.140625" style="65"/>
    <col min="14849" max="14849" width="5.7109375" style="65" customWidth="1"/>
    <col min="14850" max="14850" width="39.140625" style="65" customWidth="1"/>
    <col min="14851" max="14851" width="13" style="65" customWidth="1"/>
    <col min="14852" max="14852" width="12.140625" style="65" customWidth="1"/>
    <col min="14853" max="14854" width="11.42578125" style="65" customWidth="1"/>
    <col min="14855" max="14855" width="10.85546875" style="65" customWidth="1"/>
    <col min="14856" max="14856" width="11" style="65" customWidth="1"/>
    <col min="14857" max="15104" width="9.140625" style="65"/>
    <col min="15105" max="15105" width="5.7109375" style="65" customWidth="1"/>
    <col min="15106" max="15106" width="39.140625" style="65" customWidth="1"/>
    <col min="15107" max="15107" width="13" style="65" customWidth="1"/>
    <col min="15108" max="15108" width="12.140625" style="65" customWidth="1"/>
    <col min="15109" max="15110" width="11.42578125" style="65" customWidth="1"/>
    <col min="15111" max="15111" width="10.85546875" style="65" customWidth="1"/>
    <col min="15112" max="15112" width="11" style="65" customWidth="1"/>
    <col min="15113" max="15360" width="9.140625" style="65"/>
    <col min="15361" max="15361" width="5.7109375" style="65" customWidth="1"/>
    <col min="15362" max="15362" width="39.140625" style="65" customWidth="1"/>
    <col min="15363" max="15363" width="13" style="65" customWidth="1"/>
    <col min="15364" max="15364" width="12.140625" style="65" customWidth="1"/>
    <col min="15365" max="15366" width="11.42578125" style="65" customWidth="1"/>
    <col min="15367" max="15367" width="10.85546875" style="65" customWidth="1"/>
    <col min="15368" max="15368" width="11" style="65" customWidth="1"/>
    <col min="15369" max="15616" width="9.140625" style="65"/>
    <col min="15617" max="15617" width="5.7109375" style="65" customWidth="1"/>
    <col min="15618" max="15618" width="39.140625" style="65" customWidth="1"/>
    <col min="15619" max="15619" width="13" style="65" customWidth="1"/>
    <col min="15620" max="15620" width="12.140625" style="65" customWidth="1"/>
    <col min="15621" max="15622" width="11.42578125" style="65" customWidth="1"/>
    <col min="15623" max="15623" width="10.85546875" style="65" customWidth="1"/>
    <col min="15624" max="15624" width="11" style="65" customWidth="1"/>
    <col min="15625" max="15872" width="9.140625" style="65"/>
    <col min="15873" max="15873" width="5.7109375" style="65" customWidth="1"/>
    <col min="15874" max="15874" width="39.140625" style="65" customWidth="1"/>
    <col min="15875" max="15875" width="13" style="65" customWidth="1"/>
    <col min="15876" max="15876" width="12.140625" style="65" customWidth="1"/>
    <col min="15877" max="15878" width="11.42578125" style="65" customWidth="1"/>
    <col min="15879" max="15879" width="10.85546875" style="65" customWidth="1"/>
    <col min="15880" max="15880" width="11" style="65" customWidth="1"/>
    <col min="15881" max="16128" width="9.140625" style="65"/>
    <col min="16129" max="16129" width="5.7109375" style="65" customWidth="1"/>
    <col min="16130" max="16130" width="39.140625" style="65" customWidth="1"/>
    <col min="16131" max="16131" width="13" style="65" customWidth="1"/>
    <col min="16132" max="16132" width="12.140625" style="65" customWidth="1"/>
    <col min="16133" max="16134" width="11.42578125" style="65" customWidth="1"/>
    <col min="16135" max="16135" width="10.85546875" style="65" customWidth="1"/>
    <col min="16136" max="16136" width="11" style="65" customWidth="1"/>
    <col min="16137" max="16384" width="9.140625" style="65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221" t="s">
        <v>136</v>
      </c>
      <c r="B2" s="221"/>
      <c r="C2" s="221"/>
      <c r="D2" s="221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 t="shared" ref="C6:H6" si="0">C7+C8+C9</f>
        <v>8980000</v>
      </c>
      <c r="D6" s="17">
        <f t="shared" si="0"/>
        <v>747080</v>
      </c>
      <c r="E6" s="17">
        <f t="shared" si="0"/>
        <v>9020000</v>
      </c>
      <c r="F6" s="17">
        <f t="shared" si="0"/>
        <v>750000</v>
      </c>
      <c r="G6" s="17">
        <f t="shared" si="0"/>
        <v>9070000</v>
      </c>
      <c r="H6" s="17">
        <f t="shared" si="0"/>
        <v>755000</v>
      </c>
    </row>
    <row r="7" spans="1:8" ht="20.100000000000001" customHeight="1" x14ac:dyDescent="0.2">
      <c r="A7" s="15" t="s">
        <v>11</v>
      </c>
      <c r="B7" s="16" t="s">
        <v>12</v>
      </c>
      <c r="C7" s="18">
        <v>4630000</v>
      </c>
      <c r="D7" s="17">
        <v>747080</v>
      </c>
      <c r="E7" s="19">
        <v>4670000</v>
      </c>
      <c r="F7" s="19">
        <v>750000</v>
      </c>
      <c r="G7" s="19">
        <v>4690000</v>
      </c>
      <c r="H7" s="19">
        <v>755000</v>
      </c>
    </row>
    <row r="8" spans="1:8" ht="20.100000000000001" customHeight="1" x14ac:dyDescent="0.2">
      <c r="A8" s="15" t="s">
        <v>13</v>
      </c>
      <c r="B8" s="16" t="s">
        <v>14</v>
      </c>
      <c r="C8" s="17">
        <v>0</v>
      </c>
      <c r="D8" s="17">
        <v>0</v>
      </c>
      <c r="E8" s="19">
        <v>0</v>
      </c>
      <c r="F8" s="19">
        <v>0</v>
      </c>
      <c r="G8" s="19">
        <v>0</v>
      </c>
      <c r="H8" s="19">
        <v>0</v>
      </c>
    </row>
    <row r="9" spans="1:8" ht="20.100000000000001" customHeight="1" x14ac:dyDescent="0.2">
      <c r="A9" s="15" t="s">
        <v>15</v>
      </c>
      <c r="B9" s="16" t="s">
        <v>16</v>
      </c>
      <c r="C9" s="17">
        <v>4350000</v>
      </c>
      <c r="D9" s="17">
        <f>D10+D11</f>
        <v>0</v>
      </c>
      <c r="E9" s="17">
        <v>4350000</v>
      </c>
      <c r="F9" s="17">
        <f>F10+F11</f>
        <v>0</v>
      </c>
      <c r="G9" s="17">
        <v>4380000</v>
      </c>
      <c r="H9" s="17">
        <f>H10+H11</f>
        <v>0</v>
      </c>
    </row>
    <row r="10" spans="1:8" ht="20.100000000000001" customHeight="1" x14ac:dyDescent="0.2">
      <c r="A10" s="20" t="s">
        <v>17</v>
      </c>
      <c r="B10" s="16" t="s">
        <v>18</v>
      </c>
      <c r="C10" s="17">
        <v>0</v>
      </c>
      <c r="D10" s="17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20.100000000000001" customHeight="1" x14ac:dyDescent="0.2">
      <c r="A11" s="20" t="s">
        <v>19</v>
      </c>
      <c r="B11" s="16" t="s">
        <v>20</v>
      </c>
      <c r="C11" s="17">
        <v>4350000</v>
      </c>
      <c r="D11" s="17">
        <v>0</v>
      </c>
      <c r="E11" s="19">
        <v>4350000</v>
      </c>
      <c r="F11" s="19">
        <v>0</v>
      </c>
      <c r="G11" s="19">
        <v>4380000</v>
      </c>
      <c r="H11" s="19">
        <v>0</v>
      </c>
    </row>
    <row r="12" spans="1:8" ht="20.100000000000001" customHeight="1" x14ac:dyDescent="0.2">
      <c r="A12" s="15" t="s">
        <v>21</v>
      </c>
      <c r="B12" s="16" t="s">
        <v>22</v>
      </c>
      <c r="C12" s="21">
        <f t="shared" ref="C12:H12" si="1">SUM(C13:C33)</f>
        <v>8980000</v>
      </c>
      <c r="D12" s="21">
        <f t="shared" si="1"/>
        <v>612737</v>
      </c>
      <c r="E12" s="21">
        <f t="shared" si="1"/>
        <v>9020000</v>
      </c>
      <c r="F12" s="21">
        <f t="shared" si="1"/>
        <v>625957</v>
      </c>
      <c r="G12" s="21">
        <f t="shared" si="1"/>
        <v>9070000</v>
      </c>
      <c r="H12" s="21">
        <f t="shared" si="1"/>
        <v>637317</v>
      </c>
    </row>
    <row r="13" spans="1:8" ht="20.100000000000001" customHeight="1" x14ac:dyDescent="0.2">
      <c r="A13" s="15" t="s">
        <v>23</v>
      </c>
      <c r="B13" s="16" t="s">
        <v>24</v>
      </c>
      <c r="C13" s="17">
        <v>4877500</v>
      </c>
      <c r="D13" s="17">
        <v>260000</v>
      </c>
      <c r="E13" s="19">
        <v>4895000</v>
      </c>
      <c r="F13" s="19">
        <v>265000</v>
      </c>
      <c r="G13" s="19">
        <v>4950000</v>
      </c>
      <c r="H13" s="19">
        <v>270000</v>
      </c>
    </row>
    <row r="14" spans="1:8" ht="20.100000000000001" customHeight="1" x14ac:dyDescent="0.2">
      <c r="A14" s="20" t="s">
        <v>25</v>
      </c>
      <c r="B14" s="16" t="s">
        <v>26</v>
      </c>
      <c r="C14" s="17">
        <v>1830000</v>
      </c>
      <c r="D14" s="17">
        <v>112000</v>
      </c>
      <c r="E14" s="19">
        <v>1879000</v>
      </c>
      <c r="F14" s="19">
        <v>115000</v>
      </c>
      <c r="G14" s="19">
        <v>1893000</v>
      </c>
      <c r="H14" s="19">
        <v>115000</v>
      </c>
    </row>
    <row r="15" spans="1:8" ht="20.100000000000001" customHeight="1" x14ac:dyDescent="0.2">
      <c r="A15" s="20" t="s">
        <v>27</v>
      </c>
      <c r="B15" s="16" t="s">
        <v>28</v>
      </c>
      <c r="C15" s="17">
        <v>0</v>
      </c>
      <c r="D15" s="17">
        <v>0</v>
      </c>
      <c r="E15" s="19">
        <v>0</v>
      </c>
      <c r="F15" s="19">
        <v>0</v>
      </c>
      <c r="G15" s="19">
        <v>0</v>
      </c>
      <c r="H15" s="19"/>
    </row>
    <row r="16" spans="1:8" ht="20.100000000000001" customHeight="1" x14ac:dyDescent="0.2">
      <c r="A16" s="20" t="s">
        <v>29</v>
      </c>
      <c r="B16" s="16" t="s">
        <v>30</v>
      </c>
      <c r="C16" s="17">
        <v>504448</v>
      </c>
      <c r="D16" s="17">
        <v>15000</v>
      </c>
      <c r="E16" s="19">
        <v>511861</v>
      </c>
      <c r="F16" s="19">
        <v>15000</v>
      </c>
      <c r="G16" s="19">
        <v>512861</v>
      </c>
      <c r="H16" s="19">
        <v>18000</v>
      </c>
    </row>
    <row r="17" spans="1:20" ht="20.100000000000001" customHeight="1" x14ac:dyDescent="0.2">
      <c r="A17" s="20" t="s">
        <v>31</v>
      </c>
      <c r="B17" s="16" t="s">
        <v>32</v>
      </c>
      <c r="C17" s="17">
        <v>6000</v>
      </c>
      <c r="D17" s="17">
        <v>0</v>
      </c>
      <c r="E17" s="19">
        <v>6000</v>
      </c>
      <c r="F17" s="19">
        <v>0</v>
      </c>
      <c r="G17" s="19">
        <v>6000</v>
      </c>
      <c r="H17" s="19">
        <v>0</v>
      </c>
    </row>
    <row r="18" spans="1:20" ht="20.100000000000001" customHeight="1" x14ac:dyDescent="0.2">
      <c r="A18" s="20" t="s">
        <v>33</v>
      </c>
      <c r="B18" s="16" t="s">
        <v>34</v>
      </c>
      <c r="C18" s="17">
        <v>4000</v>
      </c>
      <c r="D18" s="17">
        <v>0</v>
      </c>
      <c r="E18" s="19">
        <v>4000</v>
      </c>
      <c r="F18" s="19">
        <v>0</v>
      </c>
      <c r="G18" s="19">
        <v>4000</v>
      </c>
      <c r="H18" s="19">
        <v>0</v>
      </c>
    </row>
    <row r="19" spans="1:20" ht="20.100000000000001" customHeight="1" x14ac:dyDescent="0.2">
      <c r="A19" s="20" t="s">
        <v>35</v>
      </c>
      <c r="B19" s="16" t="s">
        <v>36</v>
      </c>
      <c r="C19" s="17">
        <v>551400</v>
      </c>
      <c r="D19" s="17">
        <v>17500</v>
      </c>
      <c r="E19" s="19">
        <v>555000</v>
      </c>
      <c r="F19" s="19">
        <v>20000</v>
      </c>
      <c r="G19" s="19">
        <v>560000</v>
      </c>
      <c r="H19" s="19">
        <v>22000</v>
      </c>
    </row>
    <row r="20" spans="1:20" ht="20.100000000000001" customHeight="1" x14ac:dyDescent="0.2">
      <c r="A20" s="20" t="s">
        <v>37</v>
      </c>
      <c r="B20" s="22" t="s">
        <v>38</v>
      </c>
      <c r="C20" s="21">
        <v>115070</v>
      </c>
      <c r="D20" s="23">
        <v>133000</v>
      </c>
      <c r="E20" s="19">
        <v>115070</v>
      </c>
      <c r="F20" s="19">
        <v>135000</v>
      </c>
      <c r="G20" s="19">
        <v>115070</v>
      </c>
      <c r="H20" s="19">
        <v>136000</v>
      </c>
    </row>
    <row r="21" spans="1:20" ht="20.100000000000001" customHeight="1" x14ac:dyDescent="0.2">
      <c r="A21" s="20" t="s">
        <v>39</v>
      </c>
      <c r="B21" s="22" t="s">
        <v>40</v>
      </c>
      <c r="C21" s="21">
        <v>12500</v>
      </c>
      <c r="D21" s="23">
        <v>45220</v>
      </c>
      <c r="E21" s="19">
        <v>12500</v>
      </c>
      <c r="F21" s="19">
        <v>45900</v>
      </c>
      <c r="G21" s="19">
        <v>12500</v>
      </c>
      <c r="H21" s="19">
        <v>46240</v>
      </c>
    </row>
    <row r="22" spans="1:20" ht="20.100000000000001" customHeight="1" x14ac:dyDescent="0.2">
      <c r="A22" s="20" t="s">
        <v>41</v>
      </c>
      <c r="B22" s="22" t="s">
        <v>42</v>
      </c>
      <c r="C22" s="21">
        <v>0</v>
      </c>
      <c r="D22" s="23">
        <v>2660</v>
      </c>
      <c r="E22" s="19">
        <v>0</v>
      </c>
      <c r="F22" s="19">
        <v>2700</v>
      </c>
      <c r="G22" s="19">
        <v>0</v>
      </c>
      <c r="H22" s="19">
        <v>2720</v>
      </c>
    </row>
    <row r="23" spans="1:20" ht="20.100000000000001" customHeight="1" x14ac:dyDescent="0.2">
      <c r="A23" s="20" t="s">
        <v>43</v>
      </c>
      <c r="B23" s="16" t="s">
        <v>44</v>
      </c>
      <c r="C23" s="17">
        <v>0</v>
      </c>
      <c r="D23" s="17">
        <v>0</v>
      </c>
      <c r="E23" s="19">
        <v>0</v>
      </c>
      <c r="F23" s="19">
        <v>0</v>
      </c>
      <c r="G23" s="19">
        <v>0</v>
      </c>
      <c r="H23" s="19">
        <v>0</v>
      </c>
    </row>
    <row r="24" spans="1:20" ht="20.100000000000001" customHeight="1" x14ac:dyDescent="0.2">
      <c r="A24" s="20" t="s">
        <v>45</v>
      </c>
      <c r="B24" s="16" t="s">
        <v>46</v>
      </c>
      <c r="C24" s="17">
        <v>0</v>
      </c>
      <c r="D24" s="17">
        <v>0</v>
      </c>
      <c r="E24" s="19">
        <v>0</v>
      </c>
      <c r="F24" s="19">
        <v>0</v>
      </c>
      <c r="G24" s="19">
        <v>0</v>
      </c>
      <c r="H24" s="19">
        <v>0</v>
      </c>
    </row>
    <row r="25" spans="1:20" ht="20.100000000000001" customHeight="1" x14ac:dyDescent="0.2">
      <c r="A25" s="20" t="s">
        <v>47</v>
      </c>
      <c r="B25" s="16" t="s">
        <v>48</v>
      </c>
      <c r="C25" s="17">
        <v>0</v>
      </c>
      <c r="D25" s="17">
        <v>0</v>
      </c>
      <c r="E25" s="19">
        <v>0</v>
      </c>
      <c r="F25" s="19">
        <v>0</v>
      </c>
      <c r="G25" s="19">
        <v>0</v>
      </c>
      <c r="H25" s="19">
        <v>0</v>
      </c>
    </row>
    <row r="26" spans="1:20" ht="20.100000000000001" customHeight="1" x14ac:dyDescent="0.2">
      <c r="A26" s="20" t="s">
        <v>49</v>
      </c>
      <c r="B26" s="16" t="s">
        <v>50</v>
      </c>
      <c r="C26" s="17">
        <v>2000</v>
      </c>
      <c r="D26" s="17">
        <v>0</v>
      </c>
      <c r="E26" s="19">
        <v>2000</v>
      </c>
      <c r="F26" s="19">
        <v>0</v>
      </c>
      <c r="G26" s="19">
        <v>2000</v>
      </c>
      <c r="H26" s="19">
        <v>0</v>
      </c>
    </row>
    <row r="27" spans="1:20" ht="20.100000000000001" customHeight="1" x14ac:dyDescent="0.2">
      <c r="A27" s="20" t="s">
        <v>51</v>
      </c>
      <c r="B27" s="16" t="s">
        <v>52</v>
      </c>
      <c r="C27" s="17">
        <v>0</v>
      </c>
      <c r="D27" s="17">
        <v>0</v>
      </c>
      <c r="E27" s="19">
        <v>0</v>
      </c>
      <c r="F27" s="19">
        <v>0</v>
      </c>
      <c r="G27" s="19">
        <v>0</v>
      </c>
      <c r="H27" s="19">
        <v>0</v>
      </c>
    </row>
    <row r="28" spans="1:20" ht="20.100000000000001" customHeight="1" x14ac:dyDescent="0.2">
      <c r="A28" s="20" t="s">
        <v>53</v>
      </c>
      <c r="B28" s="22" t="s">
        <v>54</v>
      </c>
      <c r="C28" s="21">
        <v>931082</v>
      </c>
      <c r="D28" s="17">
        <v>27357</v>
      </c>
      <c r="E28" s="19">
        <v>934569</v>
      </c>
      <c r="F28" s="19">
        <v>27357</v>
      </c>
      <c r="G28" s="19">
        <v>934569</v>
      </c>
      <c r="H28" s="19">
        <v>27357</v>
      </c>
    </row>
    <row r="29" spans="1:20" ht="20.100000000000001" customHeight="1" x14ac:dyDescent="0.2">
      <c r="A29" s="20" t="s">
        <v>55</v>
      </c>
      <c r="B29" s="16" t="s">
        <v>56</v>
      </c>
      <c r="C29" s="17">
        <v>146000</v>
      </c>
      <c r="D29" s="17">
        <v>0</v>
      </c>
      <c r="E29" s="19">
        <v>105000</v>
      </c>
      <c r="F29" s="19">
        <v>0</v>
      </c>
      <c r="G29" s="19">
        <v>80000</v>
      </c>
      <c r="H29" s="19">
        <v>0</v>
      </c>
    </row>
    <row r="30" spans="1:20" ht="20.100000000000001" customHeight="1" x14ac:dyDescent="0.2">
      <c r="A30" s="20" t="s">
        <v>57</v>
      </c>
      <c r="B30" s="16" t="s">
        <v>58</v>
      </c>
      <c r="C30" s="25">
        <v>0</v>
      </c>
      <c r="D30" s="17">
        <v>0</v>
      </c>
      <c r="E30" s="19">
        <v>0</v>
      </c>
      <c r="F30" s="19">
        <v>0</v>
      </c>
      <c r="G30" s="19">
        <v>0</v>
      </c>
      <c r="H30" s="19">
        <v>0</v>
      </c>
    </row>
    <row r="31" spans="1:20" ht="20.100000000000001" customHeight="1" x14ac:dyDescent="0.2">
      <c r="A31" s="20" t="s">
        <v>59</v>
      </c>
      <c r="B31" s="16" t="s">
        <v>60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ht="20.100000000000001" customHeight="1" x14ac:dyDescent="0.2">
      <c r="A33" s="20" t="s">
        <v>63</v>
      </c>
      <c r="B33" s="16" t="s">
        <v>64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ht="20.100000000000001" customHeight="1" x14ac:dyDescent="0.2">
      <c r="A34" s="15" t="s">
        <v>65</v>
      </c>
      <c r="B34" s="16" t="s">
        <v>66</v>
      </c>
      <c r="C34" s="17">
        <f t="shared" ref="C34:H34" si="2">C6-C12</f>
        <v>0</v>
      </c>
      <c r="D34" s="17">
        <f t="shared" si="2"/>
        <v>134343</v>
      </c>
      <c r="E34" s="19">
        <f t="shared" si="2"/>
        <v>0</v>
      </c>
      <c r="F34" s="19">
        <f t="shared" si="2"/>
        <v>124043</v>
      </c>
      <c r="G34" s="17">
        <f t="shared" si="2"/>
        <v>0</v>
      </c>
      <c r="H34" s="19">
        <f t="shared" si="2"/>
        <v>117683</v>
      </c>
    </row>
    <row r="35" spans="1:8" ht="18" customHeight="1" x14ac:dyDescent="0.2">
      <c r="A35" s="26" t="s">
        <v>67</v>
      </c>
      <c r="B35" s="27" t="s">
        <v>68</v>
      </c>
      <c r="C35" s="28"/>
      <c r="D35" s="28"/>
      <c r="E35" s="29"/>
      <c r="F35" s="29"/>
      <c r="G35" s="29"/>
      <c r="H35" s="29"/>
    </row>
    <row r="36" spans="1:8" ht="18" customHeight="1" x14ac:dyDescent="0.2">
      <c r="A36" s="26" t="s">
        <v>69</v>
      </c>
      <c r="B36" s="27" t="s">
        <v>70</v>
      </c>
      <c r="C36" s="28"/>
      <c r="D36" s="28"/>
      <c r="E36" s="29"/>
      <c r="F36" s="29"/>
      <c r="G36" s="29"/>
      <c r="H36" s="29"/>
    </row>
    <row r="37" spans="1:8" ht="18" customHeight="1" x14ac:dyDescent="0.2">
      <c r="A37" s="26" t="s">
        <v>71</v>
      </c>
      <c r="B37" s="27" t="s">
        <v>72</v>
      </c>
      <c r="C37" s="28"/>
      <c r="D37" s="28"/>
      <c r="E37" s="29"/>
      <c r="F37" s="29"/>
      <c r="G37" s="29"/>
      <c r="H37" s="29"/>
    </row>
    <row r="38" spans="1:8" ht="18" customHeight="1" x14ac:dyDescent="0.2">
      <c r="A38" s="30" t="s">
        <v>73</v>
      </c>
      <c r="B38" s="31"/>
      <c r="C38" s="31"/>
      <c r="D38" s="31"/>
    </row>
    <row r="39" spans="1:8" ht="18" customHeight="1" x14ac:dyDescent="0.2">
      <c r="A39" s="64" t="s">
        <v>137</v>
      </c>
      <c r="B39" s="4"/>
      <c r="C39" s="4" t="s">
        <v>138</v>
      </c>
      <c r="D39" s="4"/>
    </row>
    <row r="40" spans="1:8" ht="18" customHeight="1" x14ac:dyDescent="0.2">
      <c r="A40" s="64" t="s">
        <v>76</v>
      </c>
      <c r="B40" s="4"/>
      <c r="C40" s="4" t="s">
        <v>77</v>
      </c>
      <c r="D40" s="4"/>
    </row>
    <row r="41" spans="1:8" ht="18" customHeight="1" x14ac:dyDescent="0.2">
      <c r="B41" s="4"/>
    </row>
    <row r="42" spans="1:8" ht="18" customHeight="1" x14ac:dyDescent="0.2">
      <c r="B42" s="4"/>
    </row>
    <row r="44" spans="1:8" ht="18" customHeight="1" x14ac:dyDescent="0.2">
      <c r="A44" s="34" t="s">
        <v>139</v>
      </c>
    </row>
  </sheetData>
  <mergeCells count="5">
    <mergeCell ref="A1:D1"/>
    <mergeCell ref="A2:D2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>
      <selection activeCell="L19" sqref="L19:L20"/>
    </sheetView>
  </sheetViews>
  <sheetFormatPr defaultRowHeight="18" customHeight="1" x14ac:dyDescent="0.2"/>
  <cols>
    <col min="1" max="1" width="5.7109375" style="33" customWidth="1"/>
    <col min="2" max="2" width="39.140625" style="65" customWidth="1"/>
    <col min="3" max="3" width="13" style="65" customWidth="1"/>
    <col min="4" max="4" width="12.140625" style="65" customWidth="1"/>
    <col min="5" max="6" width="11.42578125" style="65" customWidth="1"/>
    <col min="7" max="7" width="10.85546875" style="65" customWidth="1"/>
    <col min="8" max="8" width="11" style="65" customWidth="1"/>
    <col min="9" max="256" width="9.140625" style="65"/>
    <col min="257" max="257" width="5.7109375" style="65" customWidth="1"/>
    <col min="258" max="258" width="39.140625" style="65" customWidth="1"/>
    <col min="259" max="259" width="13" style="65" customWidth="1"/>
    <col min="260" max="260" width="12.140625" style="65" customWidth="1"/>
    <col min="261" max="262" width="11.42578125" style="65" customWidth="1"/>
    <col min="263" max="263" width="10.85546875" style="65" customWidth="1"/>
    <col min="264" max="264" width="11" style="65" customWidth="1"/>
    <col min="265" max="512" width="9.140625" style="65"/>
    <col min="513" max="513" width="5.7109375" style="65" customWidth="1"/>
    <col min="514" max="514" width="39.140625" style="65" customWidth="1"/>
    <col min="515" max="515" width="13" style="65" customWidth="1"/>
    <col min="516" max="516" width="12.140625" style="65" customWidth="1"/>
    <col min="517" max="518" width="11.42578125" style="65" customWidth="1"/>
    <col min="519" max="519" width="10.85546875" style="65" customWidth="1"/>
    <col min="520" max="520" width="11" style="65" customWidth="1"/>
    <col min="521" max="768" width="9.140625" style="65"/>
    <col min="769" max="769" width="5.7109375" style="65" customWidth="1"/>
    <col min="770" max="770" width="39.140625" style="65" customWidth="1"/>
    <col min="771" max="771" width="13" style="65" customWidth="1"/>
    <col min="772" max="772" width="12.140625" style="65" customWidth="1"/>
    <col min="773" max="774" width="11.42578125" style="65" customWidth="1"/>
    <col min="775" max="775" width="10.85546875" style="65" customWidth="1"/>
    <col min="776" max="776" width="11" style="65" customWidth="1"/>
    <col min="777" max="1024" width="9.140625" style="65"/>
    <col min="1025" max="1025" width="5.7109375" style="65" customWidth="1"/>
    <col min="1026" max="1026" width="39.140625" style="65" customWidth="1"/>
    <col min="1027" max="1027" width="13" style="65" customWidth="1"/>
    <col min="1028" max="1028" width="12.140625" style="65" customWidth="1"/>
    <col min="1029" max="1030" width="11.42578125" style="65" customWidth="1"/>
    <col min="1031" max="1031" width="10.85546875" style="65" customWidth="1"/>
    <col min="1032" max="1032" width="11" style="65" customWidth="1"/>
    <col min="1033" max="1280" width="9.140625" style="65"/>
    <col min="1281" max="1281" width="5.7109375" style="65" customWidth="1"/>
    <col min="1282" max="1282" width="39.140625" style="65" customWidth="1"/>
    <col min="1283" max="1283" width="13" style="65" customWidth="1"/>
    <col min="1284" max="1284" width="12.140625" style="65" customWidth="1"/>
    <col min="1285" max="1286" width="11.42578125" style="65" customWidth="1"/>
    <col min="1287" max="1287" width="10.85546875" style="65" customWidth="1"/>
    <col min="1288" max="1288" width="11" style="65" customWidth="1"/>
    <col min="1289" max="1536" width="9.140625" style="65"/>
    <col min="1537" max="1537" width="5.7109375" style="65" customWidth="1"/>
    <col min="1538" max="1538" width="39.140625" style="65" customWidth="1"/>
    <col min="1539" max="1539" width="13" style="65" customWidth="1"/>
    <col min="1540" max="1540" width="12.140625" style="65" customWidth="1"/>
    <col min="1541" max="1542" width="11.42578125" style="65" customWidth="1"/>
    <col min="1543" max="1543" width="10.85546875" style="65" customWidth="1"/>
    <col min="1544" max="1544" width="11" style="65" customWidth="1"/>
    <col min="1545" max="1792" width="9.140625" style="65"/>
    <col min="1793" max="1793" width="5.7109375" style="65" customWidth="1"/>
    <col min="1794" max="1794" width="39.140625" style="65" customWidth="1"/>
    <col min="1795" max="1795" width="13" style="65" customWidth="1"/>
    <col min="1796" max="1796" width="12.140625" style="65" customWidth="1"/>
    <col min="1797" max="1798" width="11.42578125" style="65" customWidth="1"/>
    <col min="1799" max="1799" width="10.85546875" style="65" customWidth="1"/>
    <col min="1800" max="1800" width="11" style="65" customWidth="1"/>
    <col min="1801" max="2048" width="9.140625" style="65"/>
    <col min="2049" max="2049" width="5.7109375" style="65" customWidth="1"/>
    <col min="2050" max="2050" width="39.140625" style="65" customWidth="1"/>
    <col min="2051" max="2051" width="13" style="65" customWidth="1"/>
    <col min="2052" max="2052" width="12.140625" style="65" customWidth="1"/>
    <col min="2053" max="2054" width="11.42578125" style="65" customWidth="1"/>
    <col min="2055" max="2055" width="10.85546875" style="65" customWidth="1"/>
    <col min="2056" max="2056" width="11" style="65" customWidth="1"/>
    <col min="2057" max="2304" width="9.140625" style="65"/>
    <col min="2305" max="2305" width="5.7109375" style="65" customWidth="1"/>
    <col min="2306" max="2306" width="39.140625" style="65" customWidth="1"/>
    <col min="2307" max="2307" width="13" style="65" customWidth="1"/>
    <col min="2308" max="2308" width="12.140625" style="65" customWidth="1"/>
    <col min="2309" max="2310" width="11.42578125" style="65" customWidth="1"/>
    <col min="2311" max="2311" width="10.85546875" style="65" customWidth="1"/>
    <col min="2312" max="2312" width="11" style="65" customWidth="1"/>
    <col min="2313" max="2560" width="9.140625" style="65"/>
    <col min="2561" max="2561" width="5.7109375" style="65" customWidth="1"/>
    <col min="2562" max="2562" width="39.140625" style="65" customWidth="1"/>
    <col min="2563" max="2563" width="13" style="65" customWidth="1"/>
    <col min="2564" max="2564" width="12.140625" style="65" customWidth="1"/>
    <col min="2565" max="2566" width="11.42578125" style="65" customWidth="1"/>
    <col min="2567" max="2567" width="10.85546875" style="65" customWidth="1"/>
    <col min="2568" max="2568" width="11" style="65" customWidth="1"/>
    <col min="2569" max="2816" width="9.140625" style="65"/>
    <col min="2817" max="2817" width="5.7109375" style="65" customWidth="1"/>
    <col min="2818" max="2818" width="39.140625" style="65" customWidth="1"/>
    <col min="2819" max="2819" width="13" style="65" customWidth="1"/>
    <col min="2820" max="2820" width="12.140625" style="65" customWidth="1"/>
    <col min="2821" max="2822" width="11.42578125" style="65" customWidth="1"/>
    <col min="2823" max="2823" width="10.85546875" style="65" customWidth="1"/>
    <col min="2824" max="2824" width="11" style="65" customWidth="1"/>
    <col min="2825" max="3072" width="9.140625" style="65"/>
    <col min="3073" max="3073" width="5.7109375" style="65" customWidth="1"/>
    <col min="3074" max="3074" width="39.140625" style="65" customWidth="1"/>
    <col min="3075" max="3075" width="13" style="65" customWidth="1"/>
    <col min="3076" max="3076" width="12.140625" style="65" customWidth="1"/>
    <col min="3077" max="3078" width="11.42578125" style="65" customWidth="1"/>
    <col min="3079" max="3079" width="10.85546875" style="65" customWidth="1"/>
    <col min="3080" max="3080" width="11" style="65" customWidth="1"/>
    <col min="3081" max="3328" width="9.140625" style="65"/>
    <col min="3329" max="3329" width="5.7109375" style="65" customWidth="1"/>
    <col min="3330" max="3330" width="39.140625" style="65" customWidth="1"/>
    <col min="3331" max="3331" width="13" style="65" customWidth="1"/>
    <col min="3332" max="3332" width="12.140625" style="65" customWidth="1"/>
    <col min="3333" max="3334" width="11.42578125" style="65" customWidth="1"/>
    <col min="3335" max="3335" width="10.85546875" style="65" customWidth="1"/>
    <col min="3336" max="3336" width="11" style="65" customWidth="1"/>
    <col min="3337" max="3584" width="9.140625" style="65"/>
    <col min="3585" max="3585" width="5.7109375" style="65" customWidth="1"/>
    <col min="3586" max="3586" width="39.140625" style="65" customWidth="1"/>
    <col min="3587" max="3587" width="13" style="65" customWidth="1"/>
    <col min="3588" max="3588" width="12.140625" style="65" customWidth="1"/>
    <col min="3589" max="3590" width="11.42578125" style="65" customWidth="1"/>
    <col min="3591" max="3591" width="10.85546875" style="65" customWidth="1"/>
    <col min="3592" max="3592" width="11" style="65" customWidth="1"/>
    <col min="3593" max="3840" width="9.140625" style="65"/>
    <col min="3841" max="3841" width="5.7109375" style="65" customWidth="1"/>
    <col min="3842" max="3842" width="39.140625" style="65" customWidth="1"/>
    <col min="3843" max="3843" width="13" style="65" customWidth="1"/>
    <col min="3844" max="3844" width="12.140625" style="65" customWidth="1"/>
    <col min="3845" max="3846" width="11.42578125" style="65" customWidth="1"/>
    <col min="3847" max="3847" width="10.85546875" style="65" customWidth="1"/>
    <col min="3848" max="3848" width="11" style="65" customWidth="1"/>
    <col min="3849" max="4096" width="9.140625" style="65"/>
    <col min="4097" max="4097" width="5.7109375" style="65" customWidth="1"/>
    <col min="4098" max="4098" width="39.140625" style="65" customWidth="1"/>
    <col min="4099" max="4099" width="13" style="65" customWidth="1"/>
    <col min="4100" max="4100" width="12.140625" style="65" customWidth="1"/>
    <col min="4101" max="4102" width="11.42578125" style="65" customWidth="1"/>
    <col min="4103" max="4103" width="10.85546875" style="65" customWidth="1"/>
    <col min="4104" max="4104" width="11" style="65" customWidth="1"/>
    <col min="4105" max="4352" width="9.140625" style="65"/>
    <col min="4353" max="4353" width="5.7109375" style="65" customWidth="1"/>
    <col min="4354" max="4354" width="39.140625" style="65" customWidth="1"/>
    <col min="4355" max="4355" width="13" style="65" customWidth="1"/>
    <col min="4356" max="4356" width="12.140625" style="65" customWidth="1"/>
    <col min="4357" max="4358" width="11.42578125" style="65" customWidth="1"/>
    <col min="4359" max="4359" width="10.85546875" style="65" customWidth="1"/>
    <col min="4360" max="4360" width="11" style="65" customWidth="1"/>
    <col min="4361" max="4608" width="9.140625" style="65"/>
    <col min="4609" max="4609" width="5.7109375" style="65" customWidth="1"/>
    <col min="4610" max="4610" width="39.140625" style="65" customWidth="1"/>
    <col min="4611" max="4611" width="13" style="65" customWidth="1"/>
    <col min="4612" max="4612" width="12.140625" style="65" customWidth="1"/>
    <col min="4613" max="4614" width="11.42578125" style="65" customWidth="1"/>
    <col min="4615" max="4615" width="10.85546875" style="65" customWidth="1"/>
    <col min="4616" max="4616" width="11" style="65" customWidth="1"/>
    <col min="4617" max="4864" width="9.140625" style="65"/>
    <col min="4865" max="4865" width="5.7109375" style="65" customWidth="1"/>
    <col min="4866" max="4866" width="39.140625" style="65" customWidth="1"/>
    <col min="4867" max="4867" width="13" style="65" customWidth="1"/>
    <col min="4868" max="4868" width="12.140625" style="65" customWidth="1"/>
    <col min="4869" max="4870" width="11.42578125" style="65" customWidth="1"/>
    <col min="4871" max="4871" width="10.85546875" style="65" customWidth="1"/>
    <col min="4872" max="4872" width="11" style="65" customWidth="1"/>
    <col min="4873" max="5120" width="9.140625" style="65"/>
    <col min="5121" max="5121" width="5.7109375" style="65" customWidth="1"/>
    <col min="5122" max="5122" width="39.140625" style="65" customWidth="1"/>
    <col min="5123" max="5123" width="13" style="65" customWidth="1"/>
    <col min="5124" max="5124" width="12.140625" style="65" customWidth="1"/>
    <col min="5125" max="5126" width="11.42578125" style="65" customWidth="1"/>
    <col min="5127" max="5127" width="10.85546875" style="65" customWidth="1"/>
    <col min="5128" max="5128" width="11" style="65" customWidth="1"/>
    <col min="5129" max="5376" width="9.140625" style="65"/>
    <col min="5377" max="5377" width="5.7109375" style="65" customWidth="1"/>
    <col min="5378" max="5378" width="39.140625" style="65" customWidth="1"/>
    <col min="5379" max="5379" width="13" style="65" customWidth="1"/>
    <col min="5380" max="5380" width="12.140625" style="65" customWidth="1"/>
    <col min="5381" max="5382" width="11.42578125" style="65" customWidth="1"/>
    <col min="5383" max="5383" width="10.85546875" style="65" customWidth="1"/>
    <col min="5384" max="5384" width="11" style="65" customWidth="1"/>
    <col min="5385" max="5632" width="9.140625" style="65"/>
    <col min="5633" max="5633" width="5.7109375" style="65" customWidth="1"/>
    <col min="5634" max="5634" width="39.140625" style="65" customWidth="1"/>
    <col min="5635" max="5635" width="13" style="65" customWidth="1"/>
    <col min="5636" max="5636" width="12.140625" style="65" customWidth="1"/>
    <col min="5637" max="5638" width="11.42578125" style="65" customWidth="1"/>
    <col min="5639" max="5639" width="10.85546875" style="65" customWidth="1"/>
    <col min="5640" max="5640" width="11" style="65" customWidth="1"/>
    <col min="5641" max="5888" width="9.140625" style="65"/>
    <col min="5889" max="5889" width="5.7109375" style="65" customWidth="1"/>
    <col min="5890" max="5890" width="39.140625" style="65" customWidth="1"/>
    <col min="5891" max="5891" width="13" style="65" customWidth="1"/>
    <col min="5892" max="5892" width="12.140625" style="65" customWidth="1"/>
    <col min="5893" max="5894" width="11.42578125" style="65" customWidth="1"/>
    <col min="5895" max="5895" width="10.85546875" style="65" customWidth="1"/>
    <col min="5896" max="5896" width="11" style="65" customWidth="1"/>
    <col min="5897" max="6144" width="9.140625" style="65"/>
    <col min="6145" max="6145" width="5.7109375" style="65" customWidth="1"/>
    <col min="6146" max="6146" width="39.140625" style="65" customWidth="1"/>
    <col min="6147" max="6147" width="13" style="65" customWidth="1"/>
    <col min="6148" max="6148" width="12.140625" style="65" customWidth="1"/>
    <col min="6149" max="6150" width="11.42578125" style="65" customWidth="1"/>
    <col min="6151" max="6151" width="10.85546875" style="65" customWidth="1"/>
    <col min="6152" max="6152" width="11" style="65" customWidth="1"/>
    <col min="6153" max="6400" width="9.140625" style="65"/>
    <col min="6401" max="6401" width="5.7109375" style="65" customWidth="1"/>
    <col min="6402" max="6402" width="39.140625" style="65" customWidth="1"/>
    <col min="6403" max="6403" width="13" style="65" customWidth="1"/>
    <col min="6404" max="6404" width="12.140625" style="65" customWidth="1"/>
    <col min="6405" max="6406" width="11.42578125" style="65" customWidth="1"/>
    <col min="6407" max="6407" width="10.85546875" style="65" customWidth="1"/>
    <col min="6408" max="6408" width="11" style="65" customWidth="1"/>
    <col min="6409" max="6656" width="9.140625" style="65"/>
    <col min="6657" max="6657" width="5.7109375" style="65" customWidth="1"/>
    <col min="6658" max="6658" width="39.140625" style="65" customWidth="1"/>
    <col min="6659" max="6659" width="13" style="65" customWidth="1"/>
    <col min="6660" max="6660" width="12.140625" style="65" customWidth="1"/>
    <col min="6661" max="6662" width="11.42578125" style="65" customWidth="1"/>
    <col min="6663" max="6663" width="10.85546875" style="65" customWidth="1"/>
    <col min="6664" max="6664" width="11" style="65" customWidth="1"/>
    <col min="6665" max="6912" width="9.140625" style="65"/>
    <col min="6913" max="6913" width="5.7109375" style="65" customWidth="1"/>
    <col min="6914" max="6914" width="39.140625" style="65" customWidth="1"/>
    <col min="6915" max="6915" width="13" style="65" customWidth="1"/>
    <col min="6916" max="6916" width="12.140625" style="65" customWidth="1"/>
    <col min="6917" max="6918" width="11.42578125" style="65" customWidth="1"/>
    <col min="6919" max="6919" width="10.85546875" style="65" customWidth="1"/>
    <col min="6920" max="6920" width="11" style="65" customWidth="1"/>
    <col min="6921" max="7168" width="9.140625" style="65"/>
    <col min="7169" max="7169" width="5.7109375" style="65" customWidth="1"/>
    <col min="7170" max="7170" width="39.140625" style="65" customWidth="1"/>
    <col min="7171" max="7171" width="13" style="65" customWidth="1"/>
    <col min="7172" max="7172" width="12.140625" style="65" customWidth="1"/>
    <col min="7173" max="7174" width="11.42578125" style="65" customWidth="1"/>
    <col min="7175" max="7175" width="10.85546875" style="65" customWidth="1"/>
    <col min="7176" max="7176" width="11" style="65" customWidth="1"/>
    <col min="7177" max="7424" width="9.140625" style="65"/>
    <col min="7425" max="7425" width="5.7109375" style="65" customWidth="1"/>
    <col min="7426" max="7426" width="39.140625" style="65" customWidth="1"/>
    <col min="7427" max="7427" width="13" style="65" customWidth="1"/>
    <col min="7428" max="7428" width="12.140625" style="65" customWidth="1"/>
    <col min="7429" max="7430" width="11.42578125" style="65" customWidth="1"/>
    <col min="7431" max="7431" width="10.85546875" style="65" customWidth="1"/>
    <col min="7432" max="7432" width="11" style="65" customWidth="1"/>
    <col min="7433" max="7680" width="9.140625" style="65"/>
    <col min="7681" max="7681" width="5.7109375" style="65" customWidth="1"/>
    <col min="7682" max="7682" width="39.140625" style="65" customWidth="1"/>
    <col min="7683" max="7683" width="13" style="65" customWidth="1"/>
    <col min="7684" max="7684" width="12.140625" style="65" customWidth="1"/>
    <col min="7685" max="7686" width="11.42578125" style="65" customWidth="1"/>
    <col min="7687" max="7687" width="10.85546875" style="65" customWidth="1"/>
    <col min="7688" max="7688" width="11" style="65" customWidth="1"/>
    <col min="7689" max="7936" width="9.140625" style="65"/>
    <col min="7937" max="7937" width="5.7109375" style="65" customWidth="1"/>
    <col min="7938" max="7938" width="39.140625" style="65" customWidth="1"/>
    <col min="7939" max="7939" width="13" style="65" customWidth="1"/>
    <col min="7940" max="7940" width="12.140625" style="65" customWidth="1"/>
    <col min="7941" max="7942" width="11.42578125" style="65" customWidth="1"/>
    <col min="7943" max="7943" width="10.85546875" style="65" customWidth="1"/>
    <col min="7944" max="7944" width="11" style="65" customWidth="1"/>
    <col min="7945" max="8192" width="9.140625" style="65"/>
    <col min="8193" max="8193" width="5.7109375" style="65" customWidth="1"/>
    <col min="8194" max="8194" width="39.140625" style="65" customWidth="1"/>
    <col min="8195" max="8195" width="13" style="65" customWidth="1"/>
    <col min="8196" max="8196" width="12.140625" style="65" customWidth="1"/>
    <col min="8197" max="8198" width="11.42578125" style="65" customWidth="1"/>
    <col min="8199" max="8199" width="10.85546875" style="65" customWidth="1"/>
    <col min="8200" max="8200" width="11" style="65" customWidth="1"/>
    <col min="8201" max="8448" width="9.140625" style="65"/>
    <col min="8449" max="8449" width="5.7109375" style="65" customWidth="1"/>
    <col min="8450" max="8450" width="39.140625" style="65" customWidth="1"/>
    <col min="8451" max="8451" width="13" style="65" customWidth="1"/>
    <col min="8452" max="8452" width="12.140625" style="65" customWidth="1"/>
    <col min="8453" max="8454" width="11.42578125" style="65" customWidth="1"/>
    <col min="8455" max="8455" width="10.85546875" style="65" customWidth="1"/>
    <col min="8456" max="8456" width="11" style="65" customWidth="1"/>
    <col min="8457" max="8704" width="9.140625" style="65"/>
    <col min="8705" max="8705" width="5.7109375" style="65" customWidth="1"/>
    <col min="8706" max="8706" width="39.140625" style="65" customWidth="1"/>
    <col min="8707" max="8707" width="13" style="65" customWidth="1"/>
    <col min="8708" max="8708" width="12.140625" style="65" customWidth="1"/>
    <col min="8709" max="8710" width="11.42578125" style="65" customWidth="1"/>
    <col min="8711" max="8711" width="10.85546875" style="65" customWidth="1"/>
    <col min="8712" max="8712" width="11" style="65" customWidth="1"/>
    <col min="8713" max="8960" width="9.140625" style="65"/>
    <col min="8961" max="8961" width="5.7109375" style="65" customWidth="1"/>
    <col min="8962" max="8962" width="39.140625" style="65" customWidth="1"/>
    <col min="8963" max="8963" width="13" style="65" customWidth="1"/>
    <col min="8964" max="8964" width="12.140625" style="65" customWidth="1"/>
    <col min="8965" max="8966" width="11.42578125" style="65" customWidth="1"/>
    <col min="8967" max="8967" width="10.85546875" style="65" customWidth="1"/>
    <col min="8968" max="8968" width="11" style="65" customWidth="1"/>
    <col min="8969" max="9216" width="9.140625" style="65"/>
    <col min="9217" max="9217" width="5.7109375" style="65" customWidth="1"/>
    <col min="9218" max="9218" width="39.140625" style="65" customWidth="1"/>
    <col min="9219" max="9219" width="13" style="65" customWidth="1"/>
    <col min="9220" max="9220" width="12.140625" style="65" customWidth="1"/>
    <col min="9221" max="9222" width="11.42578125" style="65" customWidth="1"/>
    <col min="9223" max="9223" width="10.85546875" style="65" customWidth="1"/>
    <col min="9224" max="9224" width="11" style="65" customWidth="1"/>
    <col min="9225" max="9472" width="9.140625" style="65"/>
    <col min="9473" max="9473" width="5.7109375" style="65" customWidth="1"/>
    <col min="9474" max="9474" width="39.140625" style="65" customWidth="1"/>
    <col min="9475" max="9475" width="13" style="65" customWidth="1"/>
    <col min="9476" max="9476" width="12.140625" style="65" customWidth="1"/>
    <col min="9477" max="9478" width="11.42578125" style="65" customWidth="1"/>
    <col min="9479" max="9479" width="10.85546875" style="65" customWidth="1"/>
    <col min="9480" max="9480" width="11" style="65" customWidth="1"/>
    <col min="9481" max="9728" width="9.140625" style="65"/>
    <col min="9729" max="9729" width="5.7109375" style="65" customWidth="1"/>
    <col min="9730" max="9730" width="39.140625" style="65" customWidth="1"/>
    <col min="9731" max="9731" width="13" style="65" customWidth="1"/>
    <col min="9732" max="9732" width="12.140625" style="65" customWidth="1"/>
    <col min="9733" max="9734" width="11.42578125" style="65" customWidth="1"/>
    <col min="9735" max="9735" width="10.85546875" style="65" customWidth="1"/>
    <col min="9736" max="9736" width="11" style="65" customWidth="1"/>
    <col min="9737" max="9984" width="9.140625" style="65"/>
    <col min="9985" max="9985" width="5.7109375" style="65" customWidth="1"/>
    <col min="9986" max="9986" width="39.140625" style="65" customWidth="1"/>
    <col min="9987" max="9987" width="13" style="65" customWidth="1"/>
    <col min="9988" max="9988" width="12.140625" style="65" customWidth="1"/>
    <col min="9989" max="9990" width="11.42578125" style="65" customWidth="1"/>
    <col min="9991" max="9991" width="10.85546875" style="65" customWidth="1"/>
    <col min="9992" max="9992" width="11" style="65" customWidth="1"/>
    <col min="9993" max="10240" width="9.140625" style="65"/>
    <col min="10241" max="10241" width="5.7109375" style="65" customWidth="1"/>
    <col min="10242" max="10242" width="39.140625" style="65" customWidth="1"/>
    <col min="10243" max="10243" width="13" style="65" customWidth="1"/>
    <col min="10244" max="10244" width="12.140625" style="65" customWidth="1"/>
    <col min="10245" max="10246" width="11.42578125" style="65" customWidth="1"/>
    <col min="10247" max="10247" width="10.85546875" style="65" customWidth="1"/>
    <col min="10248" max="10248" width="11" style="65" customWidth="1"/>
    <col min="10249" max="10496" width="9.140625" style="65"/>
    <col min="10497" max="10497" width="5.7109375" style="65" customWidth="1"/>
    <col min="10498" max="10498" width="39.140625" style="65" customWidth="1"/>
    <col min="10499" max="10499" width="13" style="65" customWidth="1"/>
    <col min="10500" max="10500" width="12.140625" style="65" customWidth="1"/>
    <col min="10501" max="10502" width="11.42578125" style="65" customWidth="1"/>
    <col min="10503" max="10503" width="10.85546875" style="65" customWidth="1"/>
    <col min="10504" max="10504" width="11" style="65" customWidth="1"/>
    <col min="10505" max="10752" width="9.140625" style="65"/>
    <col min="10753" max="10753" width="5.7109375" style="65" customWidth="1"/>
    <col min="10754" max="10754" width="39.140625" style="65" customWidth="1"/>
    <col min="10755" max="10755" width="13" style="65" customWidth="1"/>
    <col min="10756" max="10756" width="12.140625" style="65" customWidth="1"/>
    <col min="10757" max="10758" width="11.42578125" style="65" customWidth="1"/>
    <col min="10759" max="10759" width="10.85546875" style="65" customWidth="1"/>
    <col min="10760" max="10760" width="11" style="65" customWidth="1"/>
    <col min="10761" max="11008" width="9.140625" style="65"/>
    <col min="11009" max="11009" width="5.7109375" style="65" customWidth="1"/>
    <col min="11010" max="11010" width="39.140625" style="65" customWidth="1"/>
    <col min="11011" max="11011" width="13" style="65" customWidth="1"/>
    <col min="11012" max="11012" width="12.140625" style="65" customWidth="1"/>
    <col min="11013" max="11014" width="11.42578125" style="65" customWidth="1"/>
    <col min="11015" max="11015" width="10.85546875" style="65" customWidth="1"/>
    <col min="11016" max="11016" width="11" style="65" customWidth="1"/>
    <col min="11017" max="11264" width="9.140625" style="65"/>
    <col min="11265" max="11265" width="5.7109375" style="65" customWidth="1"/>
    <col min="11266" max="11266" width="39.140625" style="65" customWidth="1"/>
    <col min="11267" max="11267" width="13" style="65" customWidth="1"/>
    <col min="11268" max="11268" width="12.140625" style="65" customWidth="1"/>
    <col min="11269" max="11270" width="11.42578125" style="65" customWidth="1"/>
    <col min="11271" max="11271" width="10.85546875" style="65" customWidth="1"/>
    <col min="11272" max="11272" width="11" style="65" customWidth="1"/>
    <col min="11273" max="11520" width="9.140625" style="65"/>
    <col min="11521" max="11521" width="5.7109375" style="65" customWidth="1"/>
    <col min="11522" max="11522" width="39.140625" style="65" customWidth="1"/>
    <col min="11523" max="11523" width="13" style="65" customWidth="1"/>
    <col min="11524" max="11524" width="12.140625" style="65" customWidth="1"/>
    <col min="11525" max="11526" width="11.42578125" style="65" customWidth="1"/>
    <col min="11527" max="11527" width="10.85546875" style="65" customWidth="1"/>
    <col min="11528" max="11528" width="11" style="65" customWidth="1"/>
    <col min="11529" max="11776" width="9.140625" style="65"/>
    <col min="11777" max="11777" width="5.7109375" style="65" customWidth="1"/>
    <col min="11778" max="11778" width="39.140625" style="65" customWidth="1"/>
    <col min="11779" max="11779" width="13" style="65" customWidth="1"/>
    <col min="11780" max="11780" width="12.140625" style="65" customWidth="1"/>
    <col min="11781" max="11782" width="11.42578125" style="65" customWidth="1"/>
    <col min="11783" max="11783" width="10.85546875" style="65" customWidth="1"/>
    <col min="11784" max="11784" width="11" style="65" customWidth="1"/>
    <col min="11785" max="12032" width="9.140625" style="65"/>
    <col min="12033" max="12033" width="5.7109375" style="65" customWidth="1"/>
    <col min="12034" max="12034" width="39.140625" style="65" customWidth="1"/>
    <col min="12035" max="12035" width="13" style="65" customWidth="1"/>
    <col min="12036" max="12036" width="12.140625" style="65" customWidth="1"/>
    <col min="12037" max="12038" width="11.42578125" style="65" customWidth="1"/>
    <col min="12039" max="12039" width="10.85546875" style="65" customWidth="1"/>
    <col min="12040" max="12040" width="11" style="65" customWidth="1"/>
    <col min="12041" max="12288" width="9.140625" style="65"/>
    <col min="12289" max="12289" width="5.7109375" style="65" customWidth="1"/>
    <col min="12290" max="12290" width="39.140625" style="65" customWidth="1"/>
    <col min="12291" max="12291" width="13" style="65" customWidth="1"/>
    <col min="12292" max="12292" width="12.140625" style="65" customWidth="1"/>
    <col min="12293" max="12294" width="11.42578125" style="65" customWidth="1"/>
    <col min="12295" max="12295" width="10.85546875" style="65" customWidth="1"/>
    <col min="12296" max="12296" width="11" style="65" customWidth="1"/>
    <col min="12297" max="12544" width="9.140625" style="65"/>
    <col min="12545" max="12545" width="5.7109375" style="65" customWidth="1"/>
    <col min="12546" max="12546" width="39.140625" style="65" customWidth="1"/>
    <col min="12547" max="12547" width="13" style="65" customWidth="1"/>
    <col min="12548" max="12548" width="12.140625" style="65" customWidth="1"/>
    <col min="12549" max="12550" width="11.42578125" style="65" customWidth="1"/>
    <col min="12551" max="12551" width="10.85546875" style="65" customWidth="1"/>
    <col min="12552" max="12552" width="11" style="65" customWidth="1"/>
    <col min="12553" max="12800" width="9.140625" style="65"/>
    <col min="12801" max="12801" width="5.7109375" style="65" customWidth="1"/>
    <col min="12802" max="12802" width="39.140625" style="65" customWidth="1"/>
    <col min="12803" max="12803" width="13" style="65" customWidth="1"/>
    <col min="12804" max="12804" width="12.140625" style="65" customWidth="1"/>
    <col min="12805" max="12806" width="11.42578125" style="65" customWidth="1"/>
    <col min="12807" max="12807" width="10.85546875" style="65" customWidth="1"/>
    <col min="12808" max="12808" width="11" style="65" customWidth="1"/>
    <col min="12809" max="13056" width="9.140625" style="65"/>
    <col min="13057" max="13057" width="5.7109375" style="65" customWidth="1"/>
    <col min="13058" max="13058" width="39.140625" style="65" customWidth="1"/>
    <col min="13059" max="13059" width="13" style="65" customWidth="1"/>
    <col min="13060" max="13060" width="12.140625" style="65" customWidth="1"/>
    <col min="13061" max="13062" width="11.42578125" style="65" customWidth="1"/>
    <col min="13063" max="13063" width="10.85546875" style="65" customWidth="1"/>
    <col min="13064" max="13064" width="11" style="65" customWidth="1"/>
    <col min="13065" max="13312" width="9.140625" style="65"/>
    <col min="13313" max="13313" width="5.7109375" style="65" customWidth="1"/>
    <col min="13314" max="13314" width="39.140625" style="65" customWidth="1"/>
    <col min="13315" max="13315" width="13" style="65" customWidth="1"/>
    <col min="13316" max="13316" width="12.140625" style="65" customWidth="1"/>
    <col min="13317" max="13318" width="11.42578125" style="65" customWidth="1"/>
    <col min="13319" max="13319" width="10.85546875" style="65" customWidth="1"/>
    <col min="13320" max="13320" width="11" style="65" customWidth="1"/>
    <col min="13321" max="13568" width="9.140625" style="65"/>
    <col min="13569" max="13569" width="5.7109375" style="65" customWidth="1"/>
    <col min="13570" max="13570" width="39.140625" style="65" customWidth="1"/>
    <col min="13571" max="13571" width="13" style="65" customWidth="1"/>
    <col min="13572" max="13572" width="12.140625" style="65" customWidth="1"/>
    <col min="13573" max="13574" width="11.42578125" style="65" customWidth="1"/>
    <col min="13575" max="13575" width="10.85546875" style="65" customWidth="1"/>
    <col min="13576" max="13576" width="11" style="65" customWidth="1"/>
    <col min="13577" max="13824" width="9.140625" style="65"/>
    <col min="13825" max="13825" width="5.7109375" style="65" customWidth="1"/>
    <col min="13826" max="13826" width="39.140625" style="65" customWidth="1"/>
    <col min="13827" max="13827" width="13" style="65" customWidth="1"/>
    <col min="13828" max="13828" width="12.140625" style="65" customWidth="1"/>
    <col min="13829" max="13830" width="11.42578125" style="65" customWidth="1"/>
    <col min="13831" max="13831" width="10.85546875" style="65" customWidth="1"/>
    <col min="13832" max="13832" width="11" style="65" customWidth="1"/>
    <col min="13833" max="14080" width="9.140625" style="65"/>
    <col min="14081" max="14081" width="5.7109375" style="65" customWidth="1"/>
    <col min="14082" max="14082" width="39.140625" style="65" customWidth="1"/>
    <col min="14083" max="14083" width="13" style="65" customWidth="1"/>
    <col min="14084" max="14084" width="12.140625" style="65" customWidth="1"/>
    <col min="14085" max="14086" width="11.42578125" style="65" customWidth="1"/>
    <col min="14087" max="14087" width="10.85546875" style="65" customWidth="1"/>
    <col min="14088" max="14088" width="11" style="65" customWidth="1"/>
    <col min="14089" max="14336" width="9.140625" style="65"/>
    <col min="14337" max="14337" width="5.7109375" style="65" customWidth="1"/>
    <col min="14338" max="14338" width="39.140625" style="65" customWidth="1"/>
    <col min="14339" max="14339" width="13" style="65" customWidth="1"/>
    <col min="14340" max="14340" width="12.140625" style="65" customWidth="1"/>
    <col min="14341" max="14342" width="11.42578125" style="65" customWidth="1"/>
    <col min="14343" max="14343" width="10.85546875" style="65" customWidth="1"/>
    <col min="14344" max="14344" width="11" style="65" customWidth="1"/>
    <col min="14345" max="14592" width="9.140625" style="65"/>
    <col min="14593" max="14593" width="5.7109375" style="65" customWidth="1"/>
    <col min="14594" max="14594" width="39.140625" style="65" customWidth="1"/>
    <col min="14595" max="14595" width="13" style="65" customWidth="1"/>
    <col min="14596" max="14596" width="12.140625" style="65" customWidth="1"/>
    <col min="14597" max="14598" width="11.42578125" style="65" customWidth="1"/>
    <col min="14599" max="14599" width="10.85546875" style="65" customWidth="1"/>
    <col min="14600" max="14600" width="11" style="65" customWidth="1"/>
    <col min="14601" max="14848" width="9.140625" style="65"/>
    <col min="14849" max="14849" width="5.7109375" style="65" customWidth="1"/>
    <col min="14850" max="14850" width="39.140625" style="65" customWidth="1"/>
    <col min="14851" max="14851" width="13" style="65" customWidth="1"/>
    <col min="14852" max="14852" width="12.140625" style="65" customWidth="1"/>
    <col min="14853" max="14854" width="11.42578125" style="65" customWidth="1"/>
    <col min="14855" max="14855" width="10.85546875" style="65" customWidth="1"/>
    <col min="14856" max="14856" width="11" style="65" customWidth="1"/>
    <col min="14857" max="15104" width="9.140625" style="65"/>
    <col min="15105" max="15105" width="5.7109375" style="65" customWidth="1"/>
    <col min="15106" max="15106" width="39.140625" style="65" customWidth="1"/>
    <col min="15107" max="15107" width="13" style="65" customWidth="1"/>
    <col min="15108" max="15108" width="12.140625" style="65" customWidth="1"/>
    <col min="15109" max="15110" width="11.42578125" style="65" customWidth="1"/>
    <col min="15111" max="15111" width="10.85546875" style="65" customWidth="1"/>
    <col min="15112" max="15112" width="11" style="65" customWidth="1"/>
    <col min="15113" max="15360" width="9.140625" style="65"/>
    <col min="15361" max="15361" width="5.7109375" style="65" customWidth="1"/>
    <col min="15362" max="15362" width="39.140625" style="65" customWidth="1"/>
    <col min="15363" max="15363" width="13" style="65" customWidth="1"/>
    <col min="15364" max="15364" width="12.140625" style="65" customWidth="1"/>
    <col min="15365" max="15366" width="11.42578125" style="65" customWidth="1"/>
    <col min="15367" max="15367" width="10.85546875" style="65" customWidth="1"/>
    <col min="15368" max="15368" width="11" style="65" customWidth="1"/>
    <col min="15369" max="15616" width="9.140625" style="65"/>
    <col min="15617" max="15617" width="5.7109375" style="65" customWidth="1"/>
    <col min="15618" max="15618" width="39.140625" style="65" customWidth="1"/>
    <col min="15619" max="15619" width="13" style="65" customWidth="1"/>
    <col min="15620" max="15620" width="12.140625" style="65" customWidth="1"/>
    <col min="15621" max="15622" width="11.42578125" style="65" customWidth="1"/>
    <col min="15623" max="15623" width="10.85546875" style="65" customWidth="1"/>
    <col min="15624" max="15624" width="11" style="65" customWidth="1"/>
    <col min="15625" max="15872" width="9.140625" style="65"/>
    <col min="15873" max="15873" width="5.7109375" style="65" customWidth="1"/>
    <col min="15874" max="15874" width="39.140625" style="65" customWidth="1"/>
    <col min="15875" max="15875" width="13" style="65" customWidth="1"/>
    <col min="15876" max="15876" width="12.140625" style="65" customWidth="1"/>
    <col min="15877" max="15878" width="11.42578125" style="65" customWidth="1"/>
    <col min="15879" max="15879" width="10.85546875" style="65" customWidth="1"/>
    <col min="15880" max="15880" width="11" style="65" customWidth="1"/>
    <col min="15881" max="16128" width="9.140625" style="65"/>
    <col min="16129" max="16129" width="5.7109375" style="65" customWidth="1"/>
    <col min="16130" max="16130" width="39.140625" style="65" customWidth="1"/>
    <col min="16131" max="16131" width="13" style="65" customWidth="1"/>
    <col min="16132" max="16132" width="12.140625" style="65" customWidth="1"/>
    <col min="16133" max="16134" width="11.42578125" style="65" customWidth="1"/>
    <col min="16135" max="16135" width="10.85546875" style="65" customWidth="1"/>
    <col min="16136" max="16136" width="11" style="65" customWidth="1"/>
    <col min="16137" max="16384" width="9.140625" style="65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3" t="s">
        <v>88</v>
      </c>
      <c r="B2" s="4"/>
      <c r="C2" s="222" t="s">
        <v>142</v>
      </c>
      <c r="D2" s="213"/>
      <c r="E2" s="213"/>
      <c r="F2" s="213"/>
      <c r="G2" s="213"/>
      <c r="H2" s="213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 t="shared" ref="C6:H6" si="0">C7+C8+C9</f>
        <v>5041200</v>
      </c>
      <c r="D6" s="17">
        <f t="shared" si="0"/>
        <v>105717</v>
      </c>
      <c r="E6" s="17">
        <f t="shared" si="0"/>
        <v>5061200</v>
      </c>
      <c r="F6" s="17">
        <f t="shared" si="0"/>
        <v>107717</v>
      </c>
      <c r="G6" s="17">
        <f t="shared" si="0"/>
        <v>5081300</v>
      </c>
      <c r="H6" s="17">
        <f t="shared" si="0"/>
        <v>107717</v>
      </c>
    </row>
    <row r="7" spans="1:8" ht="20.100000000000001" customHeight="1" x14ac:dyDescent="0.2">
      <c r="A7" s="15" t="s">
        <v>11</v>
      </c>
      <c r="B7" s="16" t="s">
        <v>12</v>
      </c>
      <c r="C7" s="18">
        <v>3640000</v>
      </c>
      <c r="D7" s="17">
        <v>105717</v>
      </c>
      <c r="E7" s="19">
        <v>3660000</v>
      </c>
      <c r="F7" s="19">
        <v>107717</v>
      </c>
      <c r="G7" s="19">
        <v>3680000</v>
      </c>
      <c r="H7" s="19">
        <v>107717</v>
      </c>
    </row>
    <row r="8" spans="1:8" ht="20.100000000000001" customHeight="1" x14ac:dyDescent="0.2">
      <c r="A8" s="15" t="s">
        <v>13</v>
      </c>
      <c r="B8" s="16" t="s">
        <v>14</v>
      </c>
      <c r="C8" s="17">
        <v>1200</v>
      </c>
      <c r="D8" s="17"/>
      <c r="E8" s="19">
        <v>1200</v>
      </c>
      <c r="F8" s="19"/>
      <c r="G8" s="19">
        <v>1300</v>
      </c>
      <c r="H8" s="19"/>
    </row>
    <row r="9" spans="1:8" ht="20.100000000000001" customHeight="1" x14ac:dyDescent="0.2">
      <c r="A9" s="15" t="s">
        <v>15</v>
      </c>
      <c r="B9" s="16" t="s">
        <v>16</v>
      </c>
      <c r="C9" s="17">
        <v>1400000</v>
      </c>
      <c r="D9" s="17">
        <f>D10+D11</f>
        <v>0</v>
      </c>
      <c r="E9" s="17">
        <v>1400000</v>
      </c>
      <c r="F9" s="17">
        <f>F10+F11</f>
        <v>0</v>
      </c>
      <c r="G9" s="17">
        <v>1400000</v>
      </c>
      <c r="H9" s="17">
        <f>H10+H11</f>
        <v>0</v>
      </c>
    </row>
    <row r="10" spans="1:8" ht="20.100000000000001" customHeight="1" x14ac:dyDescent="0.2">
      <c r="A10" s="20" t="s">
        <v>17</v>
      </c>
      <c r="B10" s="16" t="s">
        <v>18</v>
      </c>
      <c r="C10" s="17"/>
      <c r="D10" s="17"/>
      <c r="E10" s="19"/>
      <c r="F10" s="19"/>
      <c r="G10" s="19"/>
      <c r="H10" s="19"/>
    </row>
    <row r="11" spans="1:8" ht="20.100000000000001" customHeight="1" x14ac:dyDescent="0.2">
      <c r="A11" s="20" t="s">
        <v>19</v>
      </c>
      <c r="B11" s="16" t="s">
        <v>20</v>
      </c>
      <c r="C11" s="17">
        <v>1344000</v>
      </c>
      <c r="D11" s="17"/>
      <c r="E11" s="19">
        <v>1344000</v>
      </c>
      <c r="F11" s="19"/>
      <c r="G11" s="19">
        <v>1344000</v>
      </c>
      <c r="H11" s="19"/>
    </row>
    <row r="12" spans="1:8" ht="20.100000000000001" customHeight="1" x14ac:dyDescent="0.2">
      <c r="A12" s="15" t="s">
        <v>21</v>
      </c>
      <c r="B12" s="16" t="s">
        <v>22</v>
      </c>
      <c r="C12" s="21">
        <f t="shared" ref="C12:H12" si="1">SUM(C13:C33)</f>
        <v>5041200</v>
      </c>
      <c r="D12" s="21">
        <f t="shared" si="1"/>
        <v>71700</v>
      </c>
      <c r="E12" s="21">
        <f t="shared" si="1"/>
        <v>5061200</v>
      </c>
      <c r="F12" s="21">
        <f t="shared" si="1"/>
        <v>75700</v>
      </c>
      <c r="G12" s="21">
        <f t="shared" si="1"/>
        <v>5081300</v>
      </c>
      <c r="H12" s="21">
        <f t="shared" si="1"/>
        <v>74700</v>
      </c>
    </row>
    <row r="13" spans="1:8" ht="20.100000000000001" customHeight="1" x14ac:dyDescent="0.2">
      <c r="A13" s="15" t="s">
        <v>23</v>
      </c>
      <c r="B13" s="16" t="s">
        <v>24</v>
      </c>
      <c r="C13" s="17">
        <v>750000</v>
      </c>
      <c r="D13" s="17">
        <v>2000</v>
      </c>
      <c r="E13" s="19">
        <v>761200</v>
      </c>
      <c r="F13" s="19">
        <v>2000</v>
      </c>
      <c r="G13" s="19">
        <v>760000</v>
      </c>
      <c r="H13" s="19">
        <v>2000</v>
      </c>
    </row>
    <row r="14" spans="1:8" ht="20.100000000000001" customHeight="1" x14ac:dyDescent="0.2">
      <c r="A14" s="20" t="s">
        <v>25</v>
      </c>
      <c r="B14" s="16" t="s">
        <v>26</v>
      </c>
      <c r="C14" s="17">
        <v>1000000</v>
      </c>
      <c r="D14" s="17">
        <v>59000</v>
      </c>
      <c r="E14" s="19">
        <v>1000000</v>
      </c>
      <c r="F14" s="19">
        <v>61000</v>
      </c>
      <c r="G14" s="19">
        <v>1000000</v>
      </c>
      <c r="H14" s="19">
        <v>61000</v>
      </c>
    </row>
    <row r="15" spans="1:8" ht="20.100000000000001" customHeight="1" x14ac:dyDescent="0.2">
      <c r="A15" s="20" t="s">
        <v>27</v>
      </c>
      <c r="B15" s="16" t="s">
        <v>28</v>
      </c>
      <c r="C15" s="17"/>
      <c r="D15" s="17"/>
      <c r="E15" s="19"/>
      <c r="F15" s="19"/>
      <c r="G15" s="19"/>
      <c r="H15" s="19"/>
    </row>
    <row r="16" spans="1:8" ht="20.100000000000001" customHeight="1" x14ac:dyDescent="0.2">
      <c r="A16" s="20" t="s">
        <v>29</v>
      </c>
      <c r="B16" s="16" t="s">
        <v>30</v>
      </c>
      <c r="C16" s="17">
        <v>450000</v>
      </c>
      <c r="D16" s="17">
        <v>3000</v>
      </c>
      <c r="E16" s="19">
        <v>430000</v>
      </c>
      <c r="F16" s="19">
        <v>4000</v>
      </c>
      <c r="G16" s="19">
        <v>440000</v>
      </c>
      <c r="H16" s="19">
        <v>3000</v>
      </c>
    </row>
    <row r="17" spans="1:20" ht="20.100000000000001" customHeight="1" x14ac:dyDescent="0.2">
      <c r="A17" s="20" t="s">
        <v>31</v>
      </c>
      <c r="B17" s="16" t="s">
        <v>32</v>
      </c>
      <c r="C17" s="17">
        <v>30000</v>
      </c>
      <c r="D17" s="17"/>
      <c r="E17" s="19">
        <v>30000</v>
      </c>
      <c r="F17" s="19"/>
      <c r="G17" s="19">
        <v>30000</v>
      </c>
      <c r="H17" s="19"/>
    </row>
    <row r="18" spans="1:20" ht="20.100000000000001" customHeight="1" x14ac:dyDescent="0.2">
      <c r="A18" s="20" t="s">
        <v>33</v>
      </c>
      <c r="B18" s="16" t="s">
        <v>34</v>
      </c>
      <c r="C18" s="17">
        <v>30000</v>
      </c>
      <c r="D18" s="17"/>
      <c r="E18" s="19">
        <v>30000</v>
      </c>
      <c r="F18" s="19"/>
      <c r="G18" s="19">
        <v>30000</v>
      </c>
      <c r="H18" s="19"/>
    </row>
    <row r="19" spans="1:20" ht="20.100000000000001" customHeight="1" x14ac:dyDescent="0.2">
      <c r="A19" s="20" t="s">
        <v>35</v>
      </c>
      <c r="B19" s="16" t="s">
        <v>36</v>
      </c>
      <c r="C19" s="17">
        <v>1072852</v>
      </c>
      <c r="D19" s="17">
        <v>5000</v>
      </c>
      <c r="E19" s="19">
        <v>1044652</v>
      </c>
      <c r="F19" s="19">
        <v>6000</v>
      </c>
      <c r="G19" s="19">
        <v>1040952</v>
      </c>
      <c r="H19" s="19">
        <v>6000</v>
      </c>
    </row>
    <row r="20" spans="1:20" ht="20.100000000000001" customHeight="1" x14ac:dyDescent="0.2">
      <c r="A20" s="20" t="s">
        <v>37</v>
      </c>
      <c r="B20" s="22" t="s">
        <v>38</v>
      </c>
      <c r="C20" s="21"/>
      <c r="D20" s="23"/>
      <c r="E20" s="19"/>
      <c r="F20" s="19"/>
      <c r="G20" s="19"/>
      <c r="H20" s="19"/>
    </row>
    <row r="21" spans="1:20" ht="20.100000000000001" customHeight="1" x14ac:dyDescent="0.2">
      <c r="A21" s="20" t="s">
        <v>39</v>
      </c>
      <c r="B21" s="22" t="s">
        <v>40</v>
      </c>
      <c r="C21" s="21">
        <v>120000</v>
      </c>
      <c r="D21" s="23"/>
      <c r="E21" s="19">
        <v>130000</v>
      </c>
      <c r="F21" s="19"/>
      <c r="G21" s="19">
        <v>130000</v>
      </c>
      <c r="H21" s="19"/>
    </row>
    <row r="22" spans="1:20" ht="20.100000000000001" customHeight="1" x14ac:dyDescent="0.2">
      <c r="A22" s="20" t="s">
        <v>41</v>
      </c>
      <c r="B22" s="22" t="s">
        <v>42</v>
      </c>
      <c r="C22" s="21">
        <v>30000</v>
      </c>
      <c r="D22" s="23"/>
      <c r="E22" s="19">
        <v>30000</v>
      </c>
      <c r="F22" s="19"/>
      <c r="G22" s="19">
        <v>30000</v>
      </c>
      <c r="H22" s="19"/>
    </row>
    <row r="23" spans="1:20" ht="20.100000000000001" customHeight="1" x14ac:dyDescent="0.2">
      <c r="A23" s="20" t="s">
        <v>43</v>
      </c>
      <c r="B23" s="16" t="s">
        <v>44</v>
      </c>
      <c r="C23" s="17">
        <v>1500</v>
      </c>
      <c r="D23" s="17">
        <v>2700</v>
      </c>
      <c r="E23" s="19">
        <v>1500</v>
      </c>
      <c r="F23" s="19">
        <v>2700</v>
      </c>
      <c r="G23" s="19">
        <v>1500</v>
      </c>
      <c r="H23" s="19">
        <v>2700</v>
      </c>
    </row>
    <row r="24" spans="1:20" ht="20.100000000000001" customHeight="1" x14ac:dyDescent="0.2">
      <c r="A24" s="20" t="s">
        <v>45</v>
      </c>
      <c r="B24" s="16" t="s">
        <v>46</v>
      </c>
      <c r="C24" s="17"/>
      <c r="D24" s="17"/>
      <c r="E24" s="19"/>
      <c r="F24" s="19"/>
      <c r="G24" s="19"/>
      <c r="H24" s="19"/>
    </row>
    <row r="25" spans="1:20" ht="20.100000000000001" customHeight="1" x14ac:dyDescent="0.2">
      <c r="A25" s="20" t="s">
        <v>47</v>
      </c>
      <c r="B25" s="16" t="s">
        <v>48</v>
      </c>
      <c r="C25" s="17"/>
      <c r="D25" s="17"/>
      <c r="E25" s="19"/>
      <c r="F25" s="19"/>
      <c r="G25" s="19"/>
      <c r="H25" s="19"/>
    </row>
    <row r="26" spans="1:20" ht="20.100000000000001" customHeight="1" x14ac:dyDescent="0.2">
      <c r="A26" s="20" t="s">
        <v>49</v>
      </c>
      <c r="B26" s="16" t="s">
        <v>50</v>
      </c>
      <c r="C26" s="17"/>
      <c r="D26" s="17"/>
      <c r="E26" s="19"/>
      <c r="F26" s="19"/>
      <c r="G26" s="19"/>
      <c r="H26" s="19"/>
    </row>
    <row r="27" spans="1:20" ht="20.100000000000001" customHeight="1" x14ac:dyDescent="0.2">
      <c r="A27" s="20" t="s">
        <v>51</v>
      </c>
      <c r="B27" s="16" t="s">
        <v>52</v>
      </c>
      <c r="C27" s="17">
        <v>105000</v>
      </c>
      <c r="D27" s="17"/>
      <c r="E27" s="19">
        <v>120000</v>
      </c>
      <c r="F27" s="19"/>
      <c r="G27" s="19">
        <v>125000</v>
      </c>
      <c r="H27" s="19"/>
    </row>
    <row r="28" spans="1:20" ht="20.100000000000001" customHeight="1" x14ac:dyDescent="0.2">
      <c r="A28" s="20" t="s">
        <v>53</v>
      </c>
      <c r="B28" s="22" t="s">
        <v>54</v>
      </c>
      <c r="C28" s="21">
        <v>737848</v>
      </c>
      <c r="D28" s="17"/>
      <c r="E28" s="19">
        <v>737848</v>
      </c>
      <c r="F28" s="19"/>
      <c r="G28" s="19">
        <v>737848</v>
      </c>
      <c r="H28" s="19"/>
    </row>
    <row r="29" spans="1:20" ht="20.100000000000001" customHeight="1" x14ac:dyDescent="0.2">
      <c r="A29" s="20" t="s">
        <v>55</v>
      </c>
      <c r="B29" s="16" t="s">
        <v>56</v>
      </c>
      <c r="C29" s="17">
        <v>714000</v>
      </c>
      <c r="D29" s="17"/>
      <c r="E29" s="19">
        <v>746000</v>
      </c>
      <c r="F29" s="19"/>
      <c r="G29" s="19">
        <v>756000</v>
      </c>
      <c r="H29" s="19"/>
    </row>
    <row r="30" spans="1:20" ht="20.100000000000001" customHeight="1" x14ac:dyDescent="0.2">
      <c r="A30" s="20" t="s">
        <v>57</v>
      </c>
      <c r="B30" s="16" t="s">
        <v>58</v>
      </c>
      <c r="C30" s="25"/>
      <c r="D30" s="17"/>
      <c r="E30" s="19"/>
      <c r="F30" s="19"/>
      <c r="G30" s="19"/>
      <c r="H30" s="19"/>
    </row>
    <row r="31" spans="1:20" ht="20.100000000000001" customHeight="1" x14ac:dyDescent="0.2">
      <c r="A31" s="20" t="s">
        <v>59</v>
      </c>
      <c r="B31" s="16" t="s">
        <v>60</v>
      </c>
      <c r="C31" s="17"/>
      <c r="D31" s="17"/>
      <c r="E31" s="19"/>
      <c r="F31" s="19"/>
      <c r="G31" s="19"/>
      <c r="H31" s="1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/>
      <c r="D32" s="17"/>
      <c r="E32" s="19"/>
      <c r="F32" s="19"/>
      <c r="G32" s="19"/>
      <c r="H32" s="19"/>
    </row>
    <row r="33" spans="1:8" ht="20.100000000000001" customHeight="1" x14ac:dyDescent="0.2">
      <c r="A33" s="20" t="s">
        <v>63</v>
      </c>
      <c r="B33" s="16" t="s">
        <v>64</v>
      </c>
      <c r="C33" s="17"/>
      <c r="D33" s="17"/>
      <c r="E33" s="19"/>
      <c r="F33" s="19"/>
      <c r="G33" s="19"/>
      <c r="H33" s="19"/>
    </row>
    <row r="34" spans="1:8" ht="20.100000000000001" customHeight="1" x14ac:dyDescent="0.2">
      <c r="A34" s="15" t="s">
        <v>65</v>
      </c>
      <c r="B34" s="16" t="s">
        <v>66</v>
      </c>
      <c r="C34" s="17">
        <f>C6-C12</f>
        <v>0</v>
      </c>
      <c r="D34" s="17">
        <f>D6-D12</f>
        <v>34017</v>
      </c>
      <c r="E34" s="19">
        <f>E6-E12</f>
        <v>0</v>
      </c>
      <c r="F34" s="19">
        <f>F6-F12</f>
        <v>32017</v>
      </c>
      <c r="G34" s="19">
        <v>0</v>
      </c>
      <c r="H34" s="19">
        <f>H6-H12</f>
        <v>33017</v>
      </c>
    </row>
    <row r="35" spans="1:8" ht="18" customHeight="1" x14ac:dyDescent="0.2">
      <c r="A35" s="26" t="s">
        <v>67</v>
      </c>
      <c r="B35" s="27" t="s">
        <v>68</v>
      </c>
      <c r="C35" s="28"/>
      <c r="D35" s="28"/>
      <c r="E35" s="29"/>
      <c r="F35" s="29"/>
      <c r="G35" s="29"/>
      <c r="H35" s="29"/>
    </row>
    <row r="36" spans="1:8" ht="18" customHeight="1" x14ac:dyDescent="0.2">
      <c r="A36" s="26" t="s">
        <v>69</v>
      </c>
      <c r="B36" s="27" t="s">
        <v>70</v>
      </c>
      <c r="C36" s="28"/>
      <c r="D36" s="28"/>
      <c r="E36" s="29"/>
      <c r="F36" s="29"/>
      <c r="G36" s="29"/>
      <c r="H36" s="29"/>
    </row>
    <row r="37" spans="1:8" ht="18" customHeight="1" x14ac:dyDescent="0.2">
      <c r="A37" s="26" t="s">
        <v>71</v>
      </c>
      <c r="B37" s="27" t="s">
        <v>72</v>
      </c>
      <c r="C37" s="28"/>
      <c r="D37" s="28"/>
      <c r="E37" s="29"/>
      <c r="F37" s="29"/>
      <c r="G37" s="29"/>
      <c r="H37" s="29"/>
    </row>
    <row r="38" spans="1:8" ht="18" customHeight="1" x14ac:dyDescent="0.2">
      <c r="A38" s="30" t="s">
        <v>73</v>
      </c>
      <c r="B38" s="31"/>
      <c r="C38" s="31"/>
      <c r="D38" s="31"/>
    </row>
    <row r="39" spans="1:8" ht="18" customHeight="1" x14ac:dyDescent="0.2">
      <c r="A39" s="213" t="s">
        <v>143</v>
      </c>
      <c r="B39" s="213"/>
      <c r="C39" s="213" t="s">
        <v>144</v>
      </c>
      <c r="D39" s="213"/>
      <c r="E39" s="213"/>
    </row>
    <row r="40" spans="1:8" ht="18" customHeight="1" x14ac:dyDescent="0.2">
      <c r="A40" s="64" t="s">
        <v>76</v>
      </c>
      <c r="B40" s="4"/>
      <c r="C40" s="4" t="s">
        <v>77</v>
      </c>
      <c r="D40" s="4"/>
    </row>
    <row r="41" spans="1:8" ht="18" customHeight="1" x14ac:dyDescent="0.2">
      <c r="B41" s="4"/>
    </row>
    <row r="42" spans="1:8" ht="18" customHeight="1" x14ac:dyDescent="0.2">
      <c r="B42" s="4"/>
    </row>
    <row r="44" spans="1:8" ht="18" customHeight="1" x14ac:dyDescent="0.2">
      <c r="A44" s="34" t="s">
        <v>145</v>
      </c>
    </row>
  </sheetData>
  <mergeCells count="7">
    <mergeCell ref="A39:B39"/>
    <mergeCell ref="C39:E39"/>
    <mergeCell ref="A1:D1"/>
    <mergeCell ref="C2:H2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A28"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121" customWidth="1"/>
    <col min="3" max="3" width="13" style="121" customWidth="1"/>
    <col min="4" max="4" width="12.140625" style="121" customWidth="1"/>
    <col min="5" max="6" width="11.42578125" style="121" customWidth="1"/>
    <col min="7" max="7" width="10.85546875" style="121" customWidth="1"/>
    <col min="8" max="8" width="11" style="121" customWidth="1"/>
    <col min="9" max="256" width="9.140625" style="121"/>
    <col min="257" max="257" width="5.7109375" style="121" customWidth="1"/>
    <col min="258" max="258" width="39.140625" style="121" customWidth="1"/>
    <col min="259" max="259" width="13" style="121" customWidth="1"/>
    <col min="260" max="260" width="12.140625" style="121" customWidth="1"/>
    <col min="261" max="262" width="11.42578125" style="121" customWidth="1"/>
    <col min="263" max="263" width="10.85546875" style="121" customWidth="1"/>
    <col min="264" max="264" width="11" style="121" customWidth="1"/>
    <col min="265" max="512" width="9.140625" style="121"/>
    <col min="513" max="513" width="5.7109375" style="121" customWidth="1"/>
    <col min="514" max="514" width="39.140625" style="121" customWidth="1"/>
    <col min="515" max="515" width="13" style="121" customWidth="1"/>
    <col min="516" max="516" width="12.140625" style="121" customWidth="1"/>
    <col min="517" max="518" width="11.42578125" style="121" customWidth="1"/>
    <col min="519" max="519" width="10.85546875" style="121" customWidth="1"/>
    <col min="520" max="520" width="11" style="121" customWidth="1"/>
    <col min="521" max="768" width="9.140625" style="121"/>
    <col min="769" max="769" width="5.7109375" style="121" customWidth="1"/>
    <col min="770" max="770" width="39.140625" style="121" customWidth="1"/>
    <col min="771" max="771" width="13" style="121" customWidth="1"/>
    <col min="772" max="772" width="12.140625" style="121" customWidth="1"/>
    <col min="773" max="774" width="11.42578125" style="121" customWidth="1"/>
    <col min="775" max="775" width="10.85546875" style="121" customWidth="1"/>
    <col min="776" max="776" width="11" style="121" customWidth="1"/>
    <col min="777" max="1024" width="9.140625" style="121"/>
    <col min="1025" max="1025" width="5.7109375" style="121" customWidth="1"/>
    <col min="1026" max="1026" width="39.140625" style="121" customWidth="1"/>
    <col min="1027" max="1027" width="13" style="121" customWidth="1"/>
    <col min="1028" max="1028" width="12.140625" style="121" customWidth="1"/>
    <col min="1029" max="1030" width="11.42578125" style="121" customWidth="1"/>
    <col min="1031" max="1031" width="10.85546875" style="121" customWidth="1"/>
    <col min="1032" max="1032" width="11" style="121" customWidth="1"/>
    <col min="1033" max="1280" width="9.140625" style="121"/>
    <col min="1281" max="1281" width="5.7109375" style="121" customWidth="1"/>
    <col min="1282" max="1282" width="39.140625" style="121" customWidth="1"/>
    <col min="1283" max="1283" width="13" style="121" customWidth="1"/>
    <col min="1284" max="1284" width="12.140625" style="121" customWidth="1"/>
    <col min="1285" max="1286" width="11.42578125" style="121" customWidth="1"/>
    <col min="1287" max="1287" width="10.85546875" style="121" customWidth="1"/>
    <col min="1288" max="1288" width="11" style="121" customWidth="1"/>
    <col min="1289" max="1536" width="9.140625" style="121"/>
    <col min="1537" max="1537" width="5.7109375" style="121" customWidth="1"/>
    <col min="1538" max="1538" width="39.140625" style="121" customWidth="1"/>
    <col min="1539" max="1539" width="13" style="121" customWidth="1"/>
    <col min="1540" max="1540" width="12.140625" style="121" customWidth="1"/>
    <col min="1541" max="1542" width="11.42578125" style="121" customWidth="1"/>
    <col min="1543" max="1543" width="10.85546875" style="121" customWidth="1"/>
    <col min="1544" max="1544" width="11" style="121" customWidth="1"/>
    <col min="1545" max="1792" width="9.140625" style="121"/>
    <col min="1793" max="1793" width="5.7109375" style="121" customWidth="1"/>
    <col min="1794" max="1794" width="39.140625" style="121" customWidth="1"/>
    <col min="1795" max="1795" width="13" style="121" customWidth="1"/>
    <col min="1796" max="1796" width="12.140625" style="121" customWidth="1"/>
    <col min="1797" max="1798" width="11.42578125" style="121" customWidth="1"/>
    <col min="1799" max="1799" width="10.85546875" style="121" customWidth="1"/>
    <col min="1800" max="1800" width="11" style="121" customWidth="1"/>
    <col min="1801" max="2048" width="9.140625" style="121"/>
    <col min="2049" max="2049" width="5.7109375" style="121" customWidth="1"/>
    <col min="2050" max="2050" width="39.140625" style="121" customWidth="1"/>
    <col min="2051" max="2051" width="13" style="121" customWidth="1"/>
    <col min="2052" max="2052" width="12.140625" style="121" customWidth="1"/>
    <col min="2053" max="2054" width="11.42578125" style="121" customWidth="1"/>
    <col min="2055" max="2055" width="10.85546875" style="121" customWidth="1"/>
    <col min="2056" max="2056" width="11" style="121" customWidth="1"/>
    <col min="2057" max="2304" width="9.140625" style="121"/>
    <col min="2305" max="2305" width="5.7109375" style="121" customWidth="1"/>
    <col min="2306" max="2306" width="39.140625" style="121" customWidth="1"/>
    <col min="2307" max="2307" width="13" style="121" customWidth="1"/>
    <col min="2308" max="2308" width="12.140625" style="121" customWidth="1"/>
    <col min="2309" max="2310" width="11.42578125" style="121" customWidth="1"/>
    <col min="2311" max="2311" width="10.85546875" style="121" customWidth="1"/>
    <col min="2312" max="2312" width="11" style="121" customWidth="1"/>
    <col min="2313" max="2560" width="9.140625" style="121"/>
    <col min="2561" max="2561" width="5.7109375" style="121" customWidth="1"/>
    <col min="2562" max="2562" width="39.140625" style="121" customWidth="1"/>
    <col min="2563" max="2563" width="13" style="121" customWidth="1"/>
    <col min="2564" max="2564" width="12.140625" style="121" customWidth="1"/>
    <col min="2565" max="2566" width="11.42578125" style="121" customWidth="1"/>
    <col min="2567" max="2567" width="10.85546875" style="121" customWidth="1"/>
    <col min="2568" max="2568" width="11" style="121" customWidth="1"/>
    <col min="2569" max="2816" width="9.140625" style="121"/>
    <col min="2817" max="2817" width="5.7109375" style="121" customWidth="1"/>
    <col min="2818" max="2818" width="39.140625" style="121" customWidth="1"/>
    <col min="2819" max="2819" width="13" style="121" customWidth="1"/>
    <col min="2820" max="2820" width="12.140625" style="121" customWidth="1"/>
    <col min="2821" max="2822" width="11.42578125" style="121" customWidth="1"/>
    <col min="2823" max="2823" width="10.85546875" style="121" customWidth="1"/>
    <col min="2824" max="2824" width="11" style="121" customWidth="1"/>
    <col min="2825" max="3072" width="9.140625" style="121"/>
    <col min="3073" max="3073" width="5.7109375" style="121" customWidth="1"/>
    <col min="3074" max="3074" width="39.140625" style="121" customWidth="1"/>
    <col min="3075" max="3075" width="13" style="121" customWidth="1"/>
    <col min="3076" max="3076" width="12.140625" style="121" customWidth="1"/>
    <col min="3077" max="3078" width="11.42578125" style="121" customWidth="1"/>
    <col min="3079" max="3079" width="10.85546875" style="121" customWidth="1"/>
    <col min="3080" max="3080" width="11" style="121" customWidth="1"/>
    <col min="3081" max="3328" width="9.140625" style="121"/>
    <col min="3329" max="3329" width="5.7109375" style="121" customWidth="1"/>
    <col min="3330" max="3330" width="39.140625" style="121" customWidth="1"/>
    <col min="3331" max="3331" width="13" style="121" customWidth="1"/>
    <col min="3332" max="3332" width="12.140625" style="121" customWidth="1"/>
    <col min="3333" max="3334" width="11.42578125" style="121" customWidth="1"/>
    <col min="3335" max="3335" width="10.85546875" style="121" customWidth="1"/>
    <col min="3336" max="3336" width="11" style="121" customWidth="1"/>
    <col min="3337" max="3584" width="9.140625" style="121"/>
    <col min="3585" max="3585" width="5.7109375" style="121" customWidth="1"/>
    <col min="3586" max="3586" width="39.140625" style="121" customWidth="1"/>
    <col min="3587" max="3587" width="13" style="121" customWidth="1"/>
    <col min="3588" max="3588" width="12.140625" style="121" customWidth="1"/>
    <col min="3589" max="3590" width="11.42578125" style="121" customWidth="1"/>
    <col min="3591" max="3591" width="10.85546875" style="121" customWidth="1"/>
    <col min="3592" max="3592" width="11" style="121" customWidth="1"/>
    <col min="3593" max="3840" width="9.140625" style="121"/>
    <col min="3841" max="3841" width="5.7109375" style="121" customWidth="1"/>
    <col min="3842" max="3842" width="39.140625" style="121" customWidth="1"/>
    <col min="3843" max="3843" width="13" style="121" customWidth="1"/>
    <col min="3844" max="3844" width="12.140625" style="121" customWidth="1"/>
    <col min="3845" max="3846" width="11.42578125" style="121" customWidth="1"/>
    <col min="3847" max="3847" width="10.85546875" style="121" customWidth="1"/>
    <col min="3848" max="3848" width="11" style="121" customWidth="1"/>
    <col min="3849" max="4096" width="9.140625" style="121"/>
    <col min="4097" max="4097" width="5.7109375" style="121" customWidth="1"/>
    <col min="4098" max="4098" width="39.140625" style="121" customWidth="1"/>
    <col min="4099" max="4099" width="13" style="121" customWidth="1"/>
    <col min="4100" max="4100" width="12.140625" style="121" customWidth="1"/>
    <col min="4101" max="4102" width="11.42578125" style="121" customWidth="1"/>
    <col min="4103" max="4103" width="10.85546875" style="121" customWidth="1"/>
    <col min="4104" max="4104" width="11" style="121" customWidth="1"/>
    <col min="4105" max="4352" width="9.140625" style="121"/>
    <col min="4353" max="4353" width="5.7109375" style="121" customWidth="1"/>
    <col min="4354" max="4354" width="39.140625" style="121" customWidth="1"/>
    <col min="4355" max="4355" width="13" style="121" customWidth="1"/>
    <col min="4356" max="4356" width="12.140625" style="121" customWidth="1"/>
    <col min="4357" max="4358" width="11.42578125" style="121" customWidth="1"/>
    <col min="4359" max="4359" width="10.85546875" style="121" customWidth="1"/>
    <col min="4360" max="4360" width="11" style="121" customWidth="1"/>
    <col min="4361" max="4608" width="9.140625" style="121"/>
    <col min="4609" max="4609" width="5.7109375" style="121" customWidth="1"/>
    <col min="4610" max="4610" width="39.140625" style="121" customWidth="1"/>
    <col min="4611" max="4611" width="13" style="121" customWidth="1"/>
    <col min="4612" max="4612" width="12.140625" style="121" customWidth="1"/>
    <col min="4613" max="4614" width="11.42578125" style="121" customWidth="1"/>
    <col min="4615" max="4615" width="10.85546875" style="121" customWidth="1"/>
    <col min="4616" max="4616" width="11" style="121" customWidth="1"/>
    <col min="4617" max="4864" width="9.140625" style="121"/>
    <col min="4865" max="4865" width="5.7109375" style="121" customWidth="1"/>
    <col min="4866" max="4866" width="39.140625" style="121" customWidth="1"/>
    <col min="4867" max="4867" width="13" style="121" customWidth="1"/>
    <col min="4868" max="4868" width="12.140625" style="121" customWidth="1"/>
    <col min="4869" max="4870" width="11.42578125" style="121" customWidth="1"/>
    <col min="4871" max="4871" width="10.85546875" style="121" customWidth="1"/>
    <col min="4872" max="4872" width="11" style="121" customWidth="1"/>
    <col min="4873" max="5120" width="9.140625" style="121"/>
    <col min="5121" max="5121" width="5.7109375" style="121" customWidth="1"/>
    <col min="5122" max="5122" width="39.140625" style="121" customWidth="1"/>
    <col min="5123" max="5123" width="13" style="121" customWidth="1"/>
    <col min="5124" max="5124" width="12.140625" style="121" customWidth="1"/>
    <col min="5125" max="5126" width="11.42578125" style="121" customWidth="1"/>
    <col min="5127" max="5127" width="10.85546875" style="121" customWidth="1"/>
    <col min="5128" max="5128" width="11" style="121" customWidth="1"/>
    <col min="5129" max="5376" width="9.140625" style="121"/>
    <col min="5377" max="5377" width="5.7109375" style="121" customWidth="1"/>
    <col min="5378" max="5378" width="39.140625" style="121" customWidth="1"/>
    <col min="5379" max="5379" width="13" style="121" customWidth="1"/>
    <col min="5380" max="5380" width="12.140625" style="121" customWidth="1"/>
    <col min="5381" max="5382" width="11.42578125" style="121" customWidth="1"/>
    <col min="5383" max="5383" width="10.85546875" style="121" customWidth="1"/>
    <col min="5384" max="5384" width="11" style="121" customWidth="1"/>
    <col min="5385" max="5632" width="9.140625" style="121"/>
    <col min="5633" max="5633" width="5.7109375" style="121" customWidth="1"/>
    <col min="5634" max="5634" width="39.140625" style="121" customWidth="1"/>
    <col min="5635" max="5635" width="13" style="121" customWidth="1"/>
    <col min="5636" max="5636" width="12.140625" style="121" customWidth="1"/>
    <col min="5637" max="5638" width="11.42578125" style="121" customWidth="1"/>
    <col min="5639" max="5639" width="10.85546875" style="121" customWidth="1"/>
    <col min="5640" max="5640" width="11" style="121" customWidth="1"/>
    <col min="5641" max="5888" width="9.140625" style="121"/>
    <col min="5889" max="5889" width="5.7109375" style="121" customWidth="1"/>
    <col min="5890" max="5890" width="39.140625" style="121" customWidth="1"/>
    <col min="5891" max="5891" width="13" style="121" customWidth="1"/>
    <col min="5892" max="5892" width="12.140625" style="121" customWidth="1"/>
    <col min="5893" max="5894" width="11.42578125" style="121" customWidth="1"/>
    <col min="5895" max="5895" width="10.85546875" style="121" customWidth="1"/>
    <col min="5896" max="5896" width="11" style="121" customWidth="1"/>
    <col min="5897" max="6144" width="9.140625" style="121"/>
    <col min="6145" max="6145" width="5.7109375" style="121" customWidth="1"/>
    <col min="6146" max="6146" width="39.140625" style="121" customWidth="1"/>
    <col min="6147" max="6147" width="13" style="121" customWidth="1"/>
    <col min="6148" max="6148" width="12.140625" style="121" customWidth="1"/>
    <col min="6149" max="6150" width="11.42578125" style="121" customWidth="1"/>
    <col min="6151" max="6151" width="10.85546875" style="121" customWidth="1"/>
    <col min="6152" max="6152" width="11" style="121" customWidth="1"/>
    <col min="6153" max="6400" width="9.140625" style="121"/>
    <col min="6401" max="6401" width="5.7109375" style="121" customWidth="1"/>
    <col min="6402" max="6402" width="39.140625" style="121" customWidth="1"/>
    <col min="6403" max="6403" width="13" style="121" customWidth="1"/>
    <col min="6404" max="6404" width="12.140625" style="121" customWidth="1"/>
    <col min="6405" max="6406" width="11.42578125" style="121" customWidth="1"/>
    <col min="6407" max="6407" width="10.85546875" style="121" customWidth="1"/>
    <col min="6408" max="6408" width="11" style="121" customWidth="1"/>
    <col min="6409" max="6656" width="9.140625" style="121"/>
    <col min="6657" max="6657" width="5.7109375" style="121" customWidth="1"/>
    <col min="6658" max="6658" width="39.140625" style="121" customWidth="1"/>
    <col min="6659" max="6659" width="13" style="121" customWidth="1"/>
    <col min="6660" max="6660" width="12.140625" style="121" customWidth="1"/>
    <col min="6661" max="6662" width="11.42578125" style="121" customWidth="1"/>
    <col min="6663" max="6663" width="10.85546875" style="121" customWidth="1"/>
    <col min="6664" max="6664" width="11" style="121" customWidth="1"/>
    <col min="6665" max="6912" width="9.140625" style="121"/>
    <col min="6913" max="6913" width="5.7109375" style="121" customWidth="1"/>
    <col min="6914" max="6914" width="39.140625" style="121" customWidth="1"/>
    <col min="6915" max="6915" width="13" style="121" customWidth="1"/>
    <col min="6916" max="6916" width="12.140625" style="121" customWidth="1"/>
    <col min="6917" max="6918" width="11.42578125" style="121" customWidth="1"/>
    <col min="6919" max="6919" width="10.85546875" style="121" customWidth="1"/>
    <col min="6920" max="6920" width="11" style="121" customWidth="1"/>
    <col min="6921" max="7168" width="9.140625" style="121"/>
    <col min="7169" max="7169" width="5.7109375" style="121" customWidth="1"/>
    <col min="7170" max="7170" width="39.140625" style="121" customWidth="1"/>
    <col min="7171" max="7171" width="13" style="121" customWidth="1"/>
    <col min="7172" max="7172" width="12.140625" style="121" customWidth="1"/>
    <col min="7173" max="7174" width="11.42578125" style="121" customWidth="1"/>
    <col min="7175" max="7175" width="10.85546875" style="121" customWidth="1"/>
    <col min="7176" max="7176" width="11" style="121" customWidth="1"/>
    <col min="7177" max="7424" width="9.140625" style="121"/>
    <col min="7425" max="7425" width="5.7109375" style="121" customWidth="1"/>
    <col min="7426" max="7426" width="39.140625" style="121" customWidth="1"/>
    <col min="7427" max="7427" width="13" style="121" customWidth="1"/>
    <col min="7428" max="7428" width="12.140625" style="121" customWidth="1"/>
    <col min="7429" max="7430" width="11.42578125" style="121" customWidth="1"/>
    <col min="7431" max="7431" width="10.85546875" style="121" customWidth="1"/>
    <col min="7432" max="7432" width="11" style="121" customWidth="1"/>
    <col min="7433" max="7680" width="9.140625" style="121"/>
    <col min="7681" max="7681" width="5.7109375" style="121" customWidth="1"/>
    <col min="7682" max="7682" width="39.140625" style="121" customWidth="1"/>
    <col min="7683" max="7683" width="13" style="121" customWidth="1"/>
    <col min="7684" max="7684" width="12.140625" style="121" customWidth="1"/>
    <col min="7685" max="7686" width="11.42578125" style="121" customWidth="1"/>
    <col min="7687" max="7687" width="10.85546875" style="121" customWidth="1"/>
    <col min="7688" max="7688" width="11" style="121" customWidth="1"/>
    <col min="7689" max="7936" width="9.140625" style="121"/>
    <col min="7937" max="7937" width="5.7109375" style="121" customWidth="1"/>
    <col min="7938" max="7938" width="39.140625" style="121" customWidth="1"/>
    <col min="7939" max="7939" width="13" style="121" customWidth="1"/>
    <col min="7940" max="7940" width="12.140625" style="121" customWidth="1"/>
    <col min="7941" max="7942" width="11.42578125" style="121" customWidth="1"/>
    <col min="7943" max="7943" width="10.85546875" style="121" customWidth="1"/>
    <col min="7944" max="7944" width="11" style="121" customWidth="1"/>
    <col min="7945" max="8192" width="9.140625" style="121"/>
    <col min="8193" max="8193" width="5.7109375" style="121" customWidth="1"/>
    <col min="8194" max="8194" width="39.140625" style="121" customWidth="1"/>
    <col min="8195" max="8195" width="13" style="121" customWidth="1"/>
    <col min="8196" max="8196" width="12.140625" style="121" customWidth="1"/>
    <col min="8197" max="8198" width="11.42578125" style="121" customWidth="1"/>
    <col min="8199" max="8199" width="10.85546875" style="121" customWidth="1"/>
    <col min="8200" max="8200" width="11" style="121" customWidth="1"/>
    <col min="8201" max="8448" width="9.140625" style="121"/>
    <col min="8449" max="8449" width="5.7109375" style="121" customWidth="1"/>
    <col min="8450" max="8450" width="39.140625" style="121" customWidth="1"/>
    <col min="8451" max="8451" width="13" style="121" customWidth="1"/>
    <col min="8452" max="8452" width="12.140625" style="121" customWidth="1"/>
    <col min="8453" max="8454" width="11.42578125" style="121" customWidth="1"/>
    <col min="8455" max="8455" width="10.85546875" style="121" customWidth="1"/>
    <col min="8456" max="8456" width="11" style="121" customWidth="1"/>
    <col min="8457" max="8704" width="9.140625" style="121"/>
    <col min="8705" max="8705" width="5.7109375" style="121" customWidth="1"/>
    <col min="8706" max="8706" width="39.140625" style="121" customWidth="1"/>
    <col min="8707" max="8707" width="13" style="121" customWidth="1"/>
    <col min="8708" max="8708" width="12.140625" style="121" customWidth="1"/>
    <col min="8709" max="8710" width="11.42578125" style="121" customWidth="1"/>
    <col min="8711" max="8711" width="10.85546875" style="121" customWidth="1"/>
    <col min="8712" max="8712" width="11" style="121" customWidth="1"/>
    <col min="8713" max="8960" width="9.140625" style="121"/>
    <col min="8961" max="8961" width="5.7109375" style="121" customWidth="1"/>
    <col min="8962" max="8962" width="39.140625" style="121" customWidth="1"/>
    <col min="8963" max="8963" width="13" style="121" customWidth="1"/>
    <col min="8964" max="8964" width="12.140625" style="121" customWidth="1"/>
    <col min="8965" max="8966" width="11.42578125" style="121" customWidth="1"/>
    <col min="8967" max="8967" width="10.85546875" style="121" customWidth="1"/>
    <col min="8968" max="8968" width="11" style="121" customWidth="1"/>
    <col min="8969" max="9216" width="9.140625" style="121"/>
    <col min="9217" max="9217" width="5.7109375" style="121" customWidth="1"/>
    <col min="9218" max="9218" width="39.140625" style="121" customWidth="1"/>
    <col min="9219" max="9219" width="13" style="121" customWidth="1"/>
    <col min="9220" max="9220" width="12.140625" style="121" customWidth="1"/>
    <col min="9221" max="9222" width="11.42578125" style="121" customWidth="1"/>
    <col min="9223" max="9223" width="10.85546875" style="121" customWidth="1"/>
    <col min="9224" max="9224" width="11" style="121" customWidth="1"/>
    <col min="9225" max="9472" width="9.140625" style="121"/>
    <col min="9473" max="9473" width="5.7109375" style="121" customWidth="1"/>
    <col min="9474" max="9474" width="39.140625" style="121" customWidth="1"/>
    <col min="9475" max="9475" width="13" style="121" customWidth="1"/>
    <col min="9476" max="9476" width="12.140625" style="121" customWidth="1"/>
    <col min="9477" max="9478" width="11.42578125" style="121" customWidth="1"/>
    <col min="9479" max="9479" width="10.85546875" style="121" customWidth="1"/>
    <col min="9480" max="9480" width="11" style="121" customWidth="1"/>
    <col min="9481" max="9728" width="9.140625" style="121"/>
    <col min="9729" max="9729" width="5.7109375" style="121" customWidth="1"/>
    <col min="9730" max="9730" width="39.140625" style="121" customWidth="1"/>
    <col min="9731" max="9731" width="13" style="121" customWidth="1"/>
    <col min="9732" max="9732" width="12.140625" style="121" customWidth="1"/>
    <col min="9733" max="9734" width="11.42578125" style="121" customWidth="1"/>
    <col min="9735" max="9735" width="10.85546875" style="121" customWidth="1"/>
    <col min="9736" max="9736" width="11" style="121" customWidth="1"/>
    <col min="9737" max="9984" width="9.140625" style="121"/>
    <col min="9985" max="9985" width="5.7109375" style="121" customWidth="1"/>
    <col min="9986" max="9986" width="39.140625" style="121" customWidth="1"/>
    <col min="9987" max="9987" width="13" style="121" customWidth="1"/>
    <col min="9988" max="9988" width="12.140625" style="121" customWidth="1"/>
    <col min="9989" max="9990" width="11.42578125" style="121" customWidth="1"/>
    <col min="9991" max="9991" width="10.85546875" style="121" customWidth="1"/>
    <col min="9992" max="9992" width="11" style="121" customWidth="1"/>
    <col min="9993" max="10240" width="9.140625" style="121"/>
    <col min="10241" max="10241" width="5.7109375" style="121" customWidth="1"/>
    <col min="10242" max="10242" width="39.140625" style="121" customWidth="1"/>
    <col min="10243" max="10243" width="13" style="121" customWidth="1"/>
    <col min="10244" max="10244" width="12.140625" style="121" customWidth="1"/>
    <col min="10245" max="10246" width="11.42578125" style="121" customWidth="1"/>
    <col min="10247" max="10247" width="10.85546875" style="121" customWidth="1"/>
    <col min="10248" max="10248" width="11" style="121" customWidth="1"/>
    <col min="10249" max="10496" width="9.140625" style="121"/>
    <col min="10497" max="10497" width="5.7109375" style="121" customWidth="1"/>
    <col min="10498" max="10498" width="39.140625" style="121" customWidth="1"/>
    <col min="10499" max="10499" width="13" style="121" customWidth="1"/>
    <col min="10500" max="10500" width="12.140625" style="121" customWidth="1"/>
    <col min="10501" max="10502" width="11.42578125" style="121" customWidth="1"/>
    <col min="10503" max="10503" width="10.85546875" style="121" customWidth="1"/>
    <col min="10504" max="10504" width="11" style="121" customWidth="1"/>
    <col min="10505" max="10752" width="9.140625" style="121"/>
    <col min="10753" max="10753" width="5.7109375" style="121" customWidth="1"/>
    <col min="10754" max="10754" width="39.140625" style="121" customWidth="1"/>
    <col min="10755" max="10755" width="13" style="121" customWidth="1"/>
    <col min="10756" max="10756" width="12.140625" style="121" customWidth="1"/>
    <col min="10757" max="10758" width="11.42578125" style="121" customWidth="1"/>
    <col min="10759" max="10759" width="10.85546875" style="121" customWidth="1"/>
    <col min="10760" max="10760" width="11" style="121" customWidth="1"/>
    <col min="10761" max="11008" width="9.140625" style="121"/>
    <col min="11009" max="11009" width="5.7109375" style="121" customWidth="1"/>
    <col min="11010" max="11010" width="39.140625" style="121" customWidth="1"/>
    <col min="11011" max="11011" width="13" style="121" customWidth="1"/>
    <col min="11012" max="11012" width="12.140625" style="121" customWidth="1"/>
    <col min="11013" max="11014" width="11.42578125" style="121" customWidth="1"/>
    <col min="11015" max="11015" width="10.85546875" style="121" customWidth="1"/>
    <col min="11016" max="11016" width="11" style="121" customWidth="1"/>
    <col min="11017" max="11264" width="9.140625" style="121"/>
    <col min="11265" max="11265" width="5.7109375" style="121" customWidth="1"/>
    <col min="11266" max="11266" width="39.140625" style="121" customWidth="1"/>
    <col min="11267" max="11267" width="13" style="121" customWidth="1"/>
    <col min="11268" max="11268" width="12.140625" style="121" customWidth="1"/>
    <col min="11269" max="11270" width="11.42578125" style="121" customWidth="1"/>
    <col min="11271" max="11271" width="10.85546875" style="121" customWidth="1"/>
    <col min="11272" max="11272" width="11" style="121" customWidth="1"/>
    <col min="11273" max="11520" width="9.140625" style="121"/>
    <col min="11521" max="11521" width="5.7109375" style="121" customWidth="1"/>
    <col min="11522" max="11522" width="39.140625" style="121" customWidth="1"/>
    <col min="11523" max="11523" width="13" style="121" customWidth="1"/>
    <col min="11524" max="11524" width="12.140625" style="121" customWidth="1"/>
    <col min="11525" max="11526" width="11.42578125" style="121" customWidth="1"/>
    <col min="11527" max="11527" width="10.85546875" style="121" customWidth="1"/>
    <col min="11528" max="11528" width="11" style="121" customWidth="1"/>
    <col min="11529" max="11776" width="9.140625" style="121"/>
    <col min="11777" max="11777" width="5.7109375" style="121" customWidth="1"/>
    <col min="11778" max="11778" width="39.140625" style="121" customWidth="1"/>
    <col min="11779" max="11779" width="13" style="121" customWidth="1"/>
    <col min="11780" max="11780" width="12.140625" style="121" customWidth="1"/>
    <col min="11781" max="11782" width="11.42578125" style="121" customWidth="1"/>
    <col min="11783" max="11783" width="10.85546875" style="121" customWidth="1"/>
    <col min="11784" max="11784" width="11" style="121" customWidth="1"/>
    <col min="11785" max="12032" width="9.140625" style="121"/>
    <col min="12033" max="12033" width="5.7109375" style="121" customWidth="1"/>
    <col min="12034" max="12034" width="39.140625" style="121" customWidth="1"/>
    <col min="12035" max="12035" width="13" style="121" customWidth="1"/>
    <col min="12036" max="12036" width="12.140625" style="121" customWidth="1"/>
    <col min="12037" max="12038" width="11.42578125" style="121" customWidth="1"/>
    <col min="12039" max="12039" width="10.85546875" style="121" customWidth="1"/>
    <col min="12040" max="12040" width="11" style="121" customWidth="1"/>
    <col min="12041" max="12288" width="9.140625" style="121"/>
    <col min="12289" max="12289" width="5.7109375" style="121" customWidth="1"/>
    <col min="12290" max="12290" width="39.140625" style="121" customWidth="1"/>
    <col min="12291" max="12291" width="13" style="121" customWidth="1"/>
    <col min="12292" max="12292" width="12.140625" style="121" customWidth="1"/>
    <col min="12293" max="12294" width="11.42578125" style="121" customWidth="1"/>
    <col min="12295" max="12295" width="10.85546875" style="121" customWidth="1"/>
    <col min="12296" max="12296" width="11" style="121" customWidth="1"/>
    <col min="12297" max="12544" width="9.140625" style="121"/>
    <col min="12545" max="12545" width="5.7109375" style="121" customWidth="1"/>
    <col min="12546" max="12546" width="39.140625" style="121" customWidth="1"/>
    <col min="12547" max="12547" width="13" style="121" customWidth="1"/>
    <col min="12548" max="12548" width="12.140625" style="121" customWidth="1"/>
    <col min="12549" max="12550" width="11.42578125" style="121" customWidth="1"/>
    <col min="12551" max="12551" width="10.85546875" style="121" customWidth="1"/>
    <col min="12552" max="12552" width="11" style="121" customWidth="1"/>
    <col min="12553" max="12800" width="9.140625" style="121"/>
    <col min="12801" max="12801" width="5.7109375" style="121" customWidth="1"/>
    <col min="12802" max="12802" width="39.140625" style="121" customWidth="1"/>
    <col min="12803" max="12803" width="13" style="121" customWidth="1"/>
    <col min="12804" max="12804" width="12.140625" style="121" customWidth="1"/>
    <col min="12805" max="12806" width="11.42578125" style="121" customWidth="1"/>
    <col min="12807" max="12807" width="10.85546875" style="121" customWidth="1"/>
    <col min="12808" max="12808" width="11" style="121" customWidth="1"/>
    <col min="12809" max="13056" width="9.140625" style="121"/>
    <col min="13057" max="13057" width="5.7109375" style="121" customWidth="1"/>
    <col min="13058" max="13058" width="39.140625" style="121" customWidth="1"/>
    <col min="13059" max="13059" width="13" style="121" customWidth="1"/>
    <col min="13060" max="13060" width="12.140625" style="121" customWidth="1"/>
    <col min="13061" max="13062" width="11.42578125" style="121" customWidth="1"/>
    <col min="13063" max="13063" width="10.85546875" style="121" customWidth="1"/>
    <col min="13064" max="13064" width="11" style="121" customWidth="1"/>
    <col min="13065" max="13312" width="9.140625" style="121"/>
    <col min="13313" max="13313" width="5.7109375" style="121" customWidth="1"/>
    <col min="13314" max="13314" width="39.140625" style="121" customWidth="1"/>
    <col min="13315" max="13315" width="13" style="121" customWidth="1"/>
    <col min="13316" max="13316" width="12.140625" style="121" customWidth="1"/>
    <col min="13317" max="13318" width="11.42578125" style="121" customWidth="1"/>
    <col min="13319" max="13319" width="10.85546875" style="121" customWidth="1"/>
    <col min="13320" max="13320" width="11" style="121" customWidth="1"/>
    <col min="13321" max="13568" width="9.140625" style="121"/>
    <col min="13569" max="13569" width="5.7109375" style="121" customWidth="1"/>
    <col min="13570" max="13570" width="39.140625" style="121" customWidth="1"/>
    <col min="13571" max="13571" width="13" style="121" customWidth="1"/>
    <col min="13572" max="13572" width="12.140625" style="121" customWidth="1"/>
    <col min="13573" max="13574" width="11.42578125" style="121" customWidth="1"/>
    <col min="13575" max="13575" width="10.85546875" style="121" customWidth="1"/>
    <col min="13576" max="13576" width="11" style="121" customWidth="1"/>
    <col min="13577" max="13824" width="9.140625" style="121"/>
    <col min="13825" max="13825" width="5.7109375" style="121" customWidth="1"/>
    <col min="13826" max="13826" width="39.140625" style="121" customWidth="1"/>
    <col min="13827" max="13827" width="13" style="121" customWidth="1"/>
    <col min="13828" max="13828" width="12.140625" style="121" customWidth="1"/>
    <col min="13829" max="13830" width="11.42578125" style="121" customWidth="1"/>
    <col min="13831" max="13831" width="10.85546875" style="121" customWidth="1"/>
    <col min="13832" max="13832" width="11" style="121" customWidth="1"/>
    <col min="13833" max="14080" width="9.140625" style="121"/>
    <col min="14081" max="14081" width="5.7109375" style="121" customWidth="1"/>
    <col min="14082" max="14082" width="39.140625" style="121" customWidth="1"/>
    <col min="14083" max="14083" width="13" style="121" customWidth="1"/>
    <col min="14084" max="14084" width="12.140625" style="121" customWidth="1"/>
    <col min="14085" max="14086" width="11.42578125" style="121" customWidth="1"/>
    <col min="14087" max="14087" width="10.85546875" style="121" customWidth="1"/>
    <col min="14088" max="14088" width="11" style="121" customWidth="1"/>
    <col min="14089" max="14336" width="9.140625" style="121"/>
    <col min="14337" max="14337" width="5.7109375" style="121" customWidth="1"/>
    <col min="14338" max="14338" width="39.140625" style="121" customWidth="1"/>
    <col min="14339" max="14339" width="13" style="121" customWidth="1"/>
    <col min="14340" max="14340" width="12.140625" style="121" customWidth="1"/>
    <col min="14341" max="14342" width="11.42578125" style="121" customWidth="1"/>
    <col min="14343" max="14343" width="10.85546875" style="121" customWidth="1"/>
    <col min="14344" max="14344" width="11" style="121" customWidth="1"/>
    <col min="14345" max="14592" width="9.140625" style="121"/>
    <col min="14593" max="14593" width="5.7109375" style="121" customWidth="1"/>
    <col min="14594" max="14594" width="39.140625" style="121" customWidth="1"/>
    <col min="14595" max="14595" width="13" style="121" customWidth="1"/>
    <col min="14596" max="14596" width="12.140625" style="121" customWidth="1"/>
    <col min="14597" max="14598" width="11.42578125" style="121" customWidth="1"/>
    <col min="14599" max="14599" width="10.85546875" style="121" customWidth="1"/>
    <col min="14600" max="14600" width="11" style="121" customWidth="1"/>
    <col min="14601" max="14848" width="9.140625" style="121"/>
    <col min="14849" max="14849" width="5.7109375" style="121" customWidth="1"/>
    <col min="14850" max="14850" width="39.140625" style="121" customWidth="1"/>
    <col min="14851" max="14851" width="13" style="121" customWidth="1"/>
    <col min="14852" max="14852" width="12.140625" style="121" customWidth="1"/>
    <col min="14853" max="14854" width="11.42578125" style="121" customWidth="1"/>
    <col min="14855" max="14855" width="10.85546875" style="121" customWidth="1"/>
    <col min="14856" max="14856" width="11" style="121" customWidth="1"/>
    <col min="14857" max="15104" width="9.140625" style="121"/>
    <col min="15105" max="15105" width="5.7109375" style="121" customWidth="1"/>
    <col min="15106" max="15106" width="39.140625" style="121" customWidth="1"/>
    <col min="15107" max="15107" width="13" style="121" customWidth="1"/>
    <col min="15108" max="15108" width="12.140625" style="121" customWidth="1"/>
    <col min="15109" max="15110" width="11.42578125" style="121" customWidth="1"/>
    <col min="15111" max="15111" width="10.85546875" style="121" customWidth="1"/>
    <col min="15112" max="15112" width="11" style="121" customWidth="1"/>
    <col min="15113" max="15360" width="9.140625" style="121"/>
    <col min="15361" max="15361" width="5.7109375" style="121" customWidth="1"/>
    <col min="15362" max="15362" width="39.140625" style="121" customWidth="1"/>
    <col min="15363" max="15363" width="13" style="121" customWidth="1"/>
    <col min="15364" max="15364" width="12.140625" style="121" customWidth="1"/>
    <col min="15365" max="15366" width="11.42578125" style="121" customWidth="1"/>
    <col min="15367" max="15367" width="10.85546875" style="121" customWidth="1"/>
    <col min="15368" max="15368" width="11" style="121" customWidth="1"/>
    <col min="15369" max="15616" width="9.140625" style="121"/>
    <col min="15617" max="15617" width="5.7109375" style="121" customWidth="1"/>
    <col min="15618" max="15618" width="39.140625" style="121" customWidth="1"/>
    <col min="15619" max="15619" width="13" style="121" customWidth="1"/>
    <col min="15620" max="15620" width="12.140625" style="121" customWidth="1"/>
    <col min="15621" max="15622" width="11.42578125" style="121" customWidth="1"/>
    <col min="15623" max="15623" width="10.85546875" style="121" customWidth="1"/>
    <col min="15624" max="15624" width="11" style="121" customWidth="1"/>
    <col min="15625" max="15872" width="9.140625" style="121"/>
    <col min="15873" max="15873" width="5.7109375" style="121" customWidth="1"/>
    <col min="15874" max="15874" width="39.140625" style="121" customWidth="1"/>
    <col min="15875" max="15875" width="13" style="121" customWidth="1"/>
    <col min="15876" max="15876" width="12.140625" style="121" customWidth="1"/>
    <col min="15877" max="15878" width="11.42578125" style="121" customWidth="1"/>
    <col min="15879" max="15879" width="10.85546875" style="121" customWidth="1"/>
    <col min="15880" max="15880" width="11" style="121" customWidth="1"/>
    <col min="15881" max="16128" width="9.140625" style="121"/>
    <col min="16129" max="16129" width="5.7109375" style="121" customWidth="1"/>
    <col min="16130" max="16130" width="39.140625" style="121" customWidth="1"/>
    <col min="16131" max="16131" width="13" style="121" customWidth="1"/>
    <col min="16132" max="16132" width="12.140625" style="121" customWidth="1"/>
    <col min="16133" max="16134" width="11.42578125" style="121" customWidth="1"/>
    <col min="16135" max="16135" width="10.85546875" style="121" customWidth="1"/>
    <col min="16136" max="16136" width="11" style="121" customWidth="1"/>
    <col min="16137" max="16384" width="9.140625" style="121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3" t="s">
        <v>153</v>
      </c>
      <c r="B2" s="4"/>
      <c r="C2" s="4"/>
      <c r="D2" s="4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>C7+C8+C9</f>
        <v>15350500</v>
      </c>
      <c r="D6" s="17">
        <v>1890000</v>
      </c>
      <c r="E6" s="17">
        <f>E7+E8+E9</f>
        <v>15866551</v>
      </c>
      <c r="F6" s="17">
        <v>1900000</v>
      </c>
      <c r="G6" s="17">
        <f>G7+G8+G9</f>
        <v>16072977</v>
      </c>
      <c r="H6" s="17">
        <v>1920000</v>
      </c>
    </row>
    <row r="7" spans="1:8" ht="20.100000000000001" customHeight="1" x14ac:dyDescent="0.2">
      <c r="A7" s="15" t="s">
        <v>11</v>
      </c>
      <c r="B7" s="16" t="s">
        <v>12</v>
      </c>
      <c r="C7" s="18">
        <v>3850000</v>
      </c>
      <c r="D7" s="17">
        <v>1890000</v>
      </c>
      <c r="E7" s="19">
        <v>3900000</v>
      </c>
      <c r="F7" s="19">
        <v>1900000</v>
      </c>
      <c r="G7" s="19">
        <v>3900000</v>
      </c>
      <c r="H7" s="19">
        <v>1920000</v>
      </c>
    </row>
    <row r="8" spans="1:8" ht="20.100000000000001" customHeight="1" x14ac:dyDescent="0.2">
      <c r="A8" s="15" t="s">
        <v>13</v>
      </c>
      <c r="B8" s="16" t="s">
        <v>14</v>
      </c>
      <c r="C8" s="17">
        <v>500</v>
      </c>
      <c r="D8" s="17"/>
      <c r="E8" s="19">
        <v>500</v>
      </c>
      <c r="F8" s="19">
        <v>0</v>
      </c>
      <c r="G8" s="19">
        <v>0</v>
      </c>
      <c r="H8" s="19">
        <v>0</v>
      </c>
    </row>
    <row r="9" spans="1:8" ht="20.100000000000001" customHeight="1" x14ac:dyDescent="0.2">
      <c r="A9" s="15" t="s">
        <v>15</v>
      </c>
      <c r="B9" s="16" t="s">
        <v>16</v>
      </c>
      <c r="C9" s="17">
        <f>C10+C11</f>
        <v>11500000</v>
      </c>
      <c r="D9" s="17">
        <f>D10+D11</f>
        <v>0</v>
      </c>
      <c r="E9" s="17">
        <f>11466051+270000+230000</f>
        <v>11966051</v>
      </c>
      <c r="F9" s="17">
        <f>F10+F11</f>
        <v>0</v>
      </c>
      <c r="G9" s="17">
        <f>G10+G11</f>
        <v>12172977</v>
      </c>
      <c r="H9" s="17">
        <f>H10+H11</f>
        <v>0</v>
      </c>
    </row>
    <row r="10" spans="1:8" ht="20.100000000000001" customHeight="1" x14ac:dyDescent="0.2">
      <c r="A10" s="20" t="s">
        <v>17</v>
      </c>
      <c r="B10" s="16" t="s">
        <v>18</v>
      </c>
      <c r="C10" s="17">
        <v>0</v>
      </c>
      <c r="D10" s="17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20.100000000000001" customHeight="1" x14ac:dyDescent="0.2">
      <c r="A11" s="20" t="s">
        <v>19</v>
      </c>
      <c r="B11" s="16" t="s">
        <v>20</v>
      </c>
      <c r="C11" s="17">
        <f>11270000+230000</f>
        <v>11500000</v>
      </c>
      <c r="D11" s="17">
        <v>0</v>
      </c>
      <c r="E11" s="19">
        <f>11466051+270000+230000</f>
        <v>11966051</v>
      </c>
      <c r="F11" s="19">
        <v>0</v>
      </c>
      <c r="G11" s="19">
        <f>11672977+270000+230000</f>
        <v>12172977</v>
      </c>
      <c r="H11" s="19">
        <v>0</v>
      </c>
    </row>
    <row r="12" spans="1:8" ht="20.100000000000001" customHeight="1" x14ac:dyDescent="0.2">
      <c r="A12" s="15" t="s">
        <v>21</v>
      </c>
      <c r="B12" s="16" t="s">
        <v>22</v>
      </c>
      <c r="C12" s="21">
        <f t="shared" ref="C12:H12" si="0">SUM(C13:C33)</f>
        <v>15350500</v>
      </c>
      <c r="D12" s="21">
        <f t="shared" si="0"/>
        <v>1856955</v>
      </c>
      <c r="E12" s="21">
        <f t="shared" si="0"/>
        <v>15866551</v>
      </c>
      <c r="F12" s="21">
        <f t="shared" si="0"/>
        <v>1888615</v>
      </c>
      <c r="G12" s="21">
        <f t="shared" si="0"/>
        <v>16072977</v>
      </c>
      <c r="H12" s="21">
        <f t="shared" si="0"/>
        <v>1914815</v>
      </c>
    </row>
    <row r="13" spans="1:8" ht="20.100000000000001" customHeight="1" x14ac:dyDescent="0.2">
      <c r="A13" s="15" t="s">
        <v>23</v>
      </c>
      <c r="B13" s="16" t="s">
        <v>24</v>
      </c>
      <c r="C13" s="17">
        <v>1334000</v>
      </c>
      <c r="D13" s="17">
        <v>56000</v>
      </c>
      <c r="E13" s="17">
        <v>1348574</v>
      </c>
      <c r="F13" s="17">
        <v>56000</v>
      </c>
      <c r="G13" s="17">
        <v>1355000</v>
      </c>
      <c r="H13" s="17">
        <v>58000</v>
      </c>
    </row>
    <row r="14" spans="1:8" ht="20.100000000000001" customHeight="1" x14ac:dyDescent="0.2">
      <c r="A14" s="20" t="s">
        <v>25</v>
      </c>
      <c r="B14" s="16" t="s">
        <v>26</v>
      </c>
      <c r="C14" s="17">
        <v>2090000</v>
      </c>
      <c r="D14" s="17">
        <v>640000</v>
      </c>
      <c r="E14" s="17">
        <v>2160000</v>
      </c>
      <c r="F14" s="17">
        <v>640000</v>
      </c>
      <c r="G14" s="17">
        <v>2165000</v>
      </c>
      <c r="H14" s="17">
        <v>640000</v>
      </c>
    </row>
    <row r="15" spans="1:8" ht="20.100000000000001" customHeight="1" x14ac:dyDescent="0.2">
      <c r="A15" s="20" t="s">
        <v>27</v>
      </c>
      <c r="B15" s="16" t="s">
        <v>28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ht="20.100000000000001" customHeight="1" x14ac:dyDescent="0.2">
      <c r="A16" s="20" t="s">
        <v>29</v>
      </c>
      <c r="B16" s="16" t="s">
        <v>30</v>
      </c>
      <c r="C16" s="17">
        <v>170000</v>
      </c>
      <c r="D16" s="17">
        <v>38000</v>
      </c>
      <c r="E16" s="17">
        <v>170000</v>
      </c>
      <c r="F16" s="17">
        <v>35000</v>
      </c>
      <c r="G16" s="17">
        <v>175000</v>
      </c>
      <c r="H16" s="17">
        <v>35000</v>
      </c>
    </row>
    <row r="17" spans="1:20" ht="20.100000000000001" customHeight="1" x14ac:dyDescent="0.2">
      <c r="A17" s="20" t="s">
        <v>31</v>
      </c>
      <c r="B17" s="16" t="s">
        <v>32</v>
      </c>
      <c r="C17" s="17">
        <v>23800</v>
      </c>
      <c r="D17" s="17">
        <v>0</v>
      </c>
      <c r="E17" s="17">
        <v>23800</v>
      </c>
      <c r="F17" s="17">
        <v>0</v>
      </c>
      <c r="G17" s="17">
        <v>23800</v>
      </c>
      <c r="H17" s="17">
        <v>0</v>
      </c>
    </row>
    <row r="18" spans="1:20" ht="20.100000000000001" customHeight="1" x14ac:dyDescent="0.2">
      <c r="A18" s="20" t="s">
        <v>33</v>
      </c>
      <c r="B18" s="16" t="s">
        <v>34</v>
      </c>
      <c r="C18" s="17">
        <v>2000</v>
      </c>
      <c r="D18" s="17">
        <v>0</v>
      </c>
      <c r="E18" s="17">
        <v>2000</v>
      </c>
      <c r="F18" s="17">
        <v>0</v>
      </c>
      <c r="G18" s="17">
        <v>2000</v>
      </c>
      <c r="H18" s="17">
        <v>0</v>
      </c>
    </row>
    <row r="19" spans="1:20" ht="20.100000000000001" customHeight="1" x14ac:dyDescent="0.2">
      <c r="A19" s="20" t="s">
        <v>35</v>
      </c>
      <c r="B19" s="16" t="s">
        <v>36</v>
      </c>
      <c r="C19" s="17">
        <v>2859531</v>
      </c>
      <c r="D19" s="17">
        <v>35800</v>
      </c>
      <c r="E19" s="17">
        <v>3015000</v>
      </c>
      <c r="F19" s="17">
        <v>38500</v>
      </c>
      <c r="G19" s="17">
        <v>3015000</v>
      </c>
      <c r="H19" s="17">
        <v>39500</v>
      </c>
    </row>
    <row r="20" spans="1:20" ht="20.100000000000001" customHeight="1" x14ac:dyDescent="0.2">
      <c r="A20" s="20" t="s">
        <v>37</v>
      </c>
      <c r="B20" s="22" t="s">
        <v>38</v>
      </c>
      <c r="C20" s="21">
        <f>4360000+166800</f>
        <v>4526800</v>
      </c>
      <c r="D20" s="23">
        <v>505000</v>
      </c>
      <c r="E20" s="21">
        <f>4215800+195000+166800</f>
        <v>4577600</v>
      </c>
      <c r="F20" s="23">
        <v>510000</v>
      </c>
      <c r="G20" s="21">
        <f>4350000+195000+166800</f>
        <v>4711800</v>
      </c>
      <c r="H20" s="23">
        <v>530000</v>
      </c>
    </row>
    <row r="21" spans="1:20" ht="20.100000000000001" customHeight="1" x14ac:dyDescent="0.2">
      <c r="A21" s="20" t="s">
        <v>39</v>
      </c>
      <c r="B21" s="22" t="s">
        <v>40</v>
      </c>
      <c r="C21" s="24">
        <f>1270910+41540+15120+900</f>
        <v>1328470</v>
      </c>
      <c r="D21" s="23">
        <v>173500</v>
      </c>
      <c r="E21" s="24">
        <f>1230000+48200+19730+810+41540+15120+900</f>
        <v>1356300</v>
      </c>
      <c r="F21" s="23">
        <v>174000</v>
      </c>
      <c r="G21" s="24">
        <f>1280000+48200+19730+810+41540+15120+900</f>
        <v>1406300</v>
      </c>
      <c r="H21" s="23">
        <v>177000</v>
      </c>
    </row>
    <row r="22" spans="1:20" ht="20.100000000000001" customHeight="1" x14ac:dyDescent="0.2">
      <c r="A22" s="20" t="s">
        <v>41</v>
      </c>
      <c r="B22" s="22" t="s">
        <v>42</v>
      </c>
      <c r="C22" s="24">
        <f>139440+3360+2280</f>
        <v>145080</v>
      </c>
      <c r="D22" s="23">
        <v>10100</v>
      </c>
      <c r="E22" s="24">
        <f>135400+3860+2400+3360+2280</f>
        <v>147300</v>
      </c>
      <c r="F22" s="23">
        <v>10300</v>
      </c>
      <c r="G22" s="24">
        <f>141200+3860+2400+3360+2280</f>
        <v>153100</v>
      </c>
      <c r="H22" s="23">
        <v>10500</v>
      </c>
    </row>
    <row r="23" spans="1:20" ht="20.100000000000001" customHeight="1" x14ac:dyDescent="0.2">
      <c r="A23" s="20" t="s">
        <v>43</v>
      </c>
      <c r="B23" s="16" t="s">
        <v>44</v>
      </c>
      <c r="C23" s="25">
        <v>9300</v>
      </c>
      <c r="D23" s="17">
        <v>6000</v>
      </c>
      <c r="E23" s="25">
        <v>9300</v>
      </c>
      <c r="F23" s="17">
        <v>6000</v>
      </c>
      <c r="G23" s="25">
        <v>9300</v>
      </c>
      <c r="H23" s="17">
        <v>6000</v>
      </c>
    </row>
    <row r="24" spans="1:20" ht="20.100000000000001" customHeight="1" x14ac:dyDescent="0.2">
      <c r="A24" s="20" t="s">
        <v>45</v>
      </c>
      <c r="B24" s="16" t="s">
        <v>46</v>
      </c>
      <c r="C24" s="25">
        <v>0</v>
      </c>
      <c r="D24" s="17">
        <v>0</v>
      </c>
      <c r="E24" s="25">
        <v>0</v>
      </c>
      <c r="F24" s="17">
        <v>0</v>
      </c>
      <c r="G24" s="25">
        <v>0</v>
      </c>
      <c r="H24" s="17">
        <v>0</v>
      </c>
    </row>
    <row r="25" spans="1:20" ht="20.100000000000001" customHeight="1" x14ac:dyDescent="0.2">
      <c r="A25" s="20" t="s">
        <v>47</v>
      </c>
      <c r="B25" s="16" t="s">
        <v>48</v>
      </c>
      <c r="C25" s="25">
        <v>0</v>
      </c>
      <c r="D25" s="17">
        <v>0</v>
      </c>
      <c r="E25" s="25">
        <v>0</v>
      </c>
      <c r="F25" s="17">
        <v>0</v>
      </c>
      <c r="G25" s="25">
        <v>0</v>
      </c>
      <c r="H25" s="17">
        <v>0</v>
      </c>
    </row>
    <row r="26" spans="1:20" ht="20.100000000000001" customHeight="1" x14ac:dyDescent="0.2">
      <c r="A26" s="20" t="s">
        <v>49</v>
      </c>
      <c r="B26" s="16" t="s">
        <v>50</v>
      </c>
      <c r="C26" s="17">
        <v>145000</v>
      </c>
      <c r="D26" s="17">
        <v>20000</v>
      </c>
      <c r="E26" s="17">
        <v>145000</v>
      </c>
      <c r="F26" s="17">
        <v>20000</v>
      </c>
      <c r="G26" s="17">
        <v>145000</v>
      </c>
      <c r="H26" s="17">
        <v>20000</v>
      </c>
    </row>
    <row r="27" spans="1:20" ht="20.100000000000001" customHeight="1" x14ac:dyDescent="0.2">
      <c r="A27" s="20" t="s">
        <v>51</v>
      </c>
      <c r="B27" s="16" t="s">
        <v>52</v>
      </c>
      <c r="C27" s="25">
        <v>0</v>
      </c>
      <c r="D27" s="17">
        <v>0</v>
      </c>
      <c r="E27" s="25">
        <v>0</v>
      </c>
      <c r="F27" s="17">
        <v>0</v>
      </c>
      <c r="G27" s="25">
        <v>0</v>
      </c>
      <c r="H27" s="17">
        <v>0</v>
      </c>
    </row>
    <row r="28" spans="1:20" ht="20.100000000000001" customHeight="1" x14ac:dyDescent="0.2">
      <c r="A28" s="20" t="s">
        <v>53</v>
      </c>
      <c r="B28" s="22" t="s">
        <v>54</v>
      </c>
      <c r="C28" s="24">
        <v>2596519</v>
      </c>
      <c r="D28" s="17">
        <v>372555</v>
      </c>
      <c r="E28" s="24">
        <v>2791677</v>
      </c>
      <c r="F28" s="17">
        <v>398815</v>
      </c>
      <c r="G28" s="24">
        <v>2791677</v>
      </c>
      <c r="H28" s="17">
        <v>398815</v>
      </c>
    </row>
    <row r="29" spans="1:20" ht="20.100000000000001" customHeight="1" x14ac:dyDescent="0.2">
      <c r="A29" s="20" t="s">
        <v>55</v>
      </c>
      <c r="B29" s="16" t="s">
        <v>56</v>
      </c>
      <c r="C29" s="25">
        <v>120000</v>
      </c>
      <c r="D29" s="17">
        <v>0</v>
      </c>
      <c r="E29" s="25">
        <v>120000</v>
      </c>
      <c r="F29" s="17">
        <v>0</v>
      </c>
      <c r="G29" s="25">
        <v>120000</v>
      </c>
      <c r="H29" s="17">
        <v>0</v>
      </c>
    </row>
    <row r="30" spans="1:20" ht="20.100000000000001" customHeight="1" x14ac:dyDescent="0.2">
      <c r="A30" s="20" t="s">
        <v>57</v>
      </c>
      <c r="B30" s="16" t="s">
        <v>58</v>
      </c>
      <c r="C30" s="25">
        <v>0</v>
      </c>
      <c r="D30" s="17"/>
      <c r="E30" s="25"/>
      <c r="F30" s="17"/>
      <c r="G30" s="25"/>
      <c r="H30" s="17"/>
    </row>
    <row r="31" spans="1:20" ht="20.100000000000001" customHeight="1" x14ac:dyDescent="0.2">
      <c r="A31" s="20" t="s">
        <v>59</v>
      </c>
      <c r="B31" s="16" t="s">
        <v>60</v>
      </c>
      <c r="C31" s="17">
        <v>0</v>
      </c>
      <c r="D31" s="17">
        <v>0</v>
      </c>
      <c r="E31" s="17">
        <v>0</v>
      </c>
      <c r="F31" s="17">
        <v>0</v>
      </c>
      <c r="G31" s="19"/>
      <c r="H31" s="17">
        <v>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>
        <v>0</v>
      </c>
      <c r="D32" s="17">
        <v>0</v>
      </c>
      <c r="E32" s="17">
        <v>0</v>
      </c>
      <c r="F32" s="17">
        <v>0</v>
      </c>
      <c r="G32" s="19"/>
      <c r="H32" s="17">
        <v>0</v>
      </c>
    </row>
    <row r="33" spans="1:8" ht="20.100000000000001" customHeight="1" x14ac:dyDescent="0.2">
      <c r="A33" s="20" t="s">
        <v>63</v>
      </c>
      <c r="B33" s="16" t="s">
        <v>64</v>
      </c>
      <c r="C33" s="17">
        <v>0</v>
      </c>
      <c r="D33" s="17">
        <v>0</v>
      </c>
      <c r="E33" s="17">
        <v>0</v>
      </c>
      <c r="F33" s="19"/>
      <c r="G33" s="19"/>
      <c r="H33" s="19"/>
    </row>
    <row r="34" spans="1:8" ht="20.100000000000001" customHeight="1" x14ac:dyDescent="0.2">
      <c r="A34" s="15" t="s">
        <v>65</v>
      </c>
      <c r="B34" s="16" t="s">
        <v>66</v>
      </c>
      <c r="C34" s="17">
        <f t="shared" ref="C34:H34" si="1">C6-C12</f>
        <v>0</v>
      </c>
      <c r="D34" s="17">
        <f t="shared" si="1"/>
        <v>33045</v>
      </c>
      <c r="E34" s="19">
        <f t="shared" si="1"/>
        <v>0</v>
      </c>
      <c r="F34" s="19">
        <f t="shared" si="1"/>
        <v>11385</v>
      </c>
      <c r="G34" s="19">
        <f t="shared" si="1"/>
        <v>0</v>
      </c>
      <c r="H34" s="19">
        <f t="shared" si="1"/>
        <v>5185</v>
      </c>
    </row>
    <row r="35" spans="1:8" ht="18" customHeight="1" x14ac:dyDescent="0.2">
      <c r="A35" s="26" t="s">
        <v>67</v>
      </c>
      <c r="B35" s="27" t="s">
        <v>68</v>
      </c>
      <c r="C35" s="28">
        <v>16672</v>
      </c>
      <c r="D35" s="28">
        <v>16672</v>
      </c>
      <c r="E35" s="29">
        <v>16672</v>
      </c>
      <c r="F35" s="29">
        <v>16672</v>
      </c>
      <c r="G35" s="29">
        <v>16850</v>
      </c>
      <c r="H35" s="29">
        <v>16850</v>
      </c>
    </row>
    <row r="36" spans="1:8" ht="18" customHeight="1" x14ac:dyDescent="0.2">
      <c r="A36" s="26" t="s">
        <v>69</v>
      </c>
      <c r="B36" s="27" t="s">
        <v>70</v>
      </c>
      <c r="C36" s="28">
        <v>15.65</v>
      </c>
      <c r="D36" s="28">
        <v>2.52</v>
      </c>
      <c r="E36" s="29">
        <v>15.65</v>
      </c>
      <c r="F36" s="29">
        <v>2.52</v>
      </c>
      <c r="G36" s="29">
        <v>15.65</v>
      </c>
      <c r="H36" s="29">
        <v>2.52</v>
      </c>
    </row>
    <row r="37" spans="1:8" ht="18" customHeight="1" x14ac:dyDescent="0.2">
      <c r="A37" s="26" t="s">
        <v>71</v>
      </c>
      <c r="B37" s="27" t="s">
        <v>72</v>
      </c>
      <c r="C37" s="28">
        <v>28</v>
      </c>
      <c r="D37" s="28">
        <v>20</v>
      </c>
      <c r="E37" s="29">
        <v>28</v>
      </c>
      <c r="F37" s="29">
        <v>20</v>
      </c>
      <c r="G37" s="29">
        <v>28</v>
      </c>
      <c r="H37" s="29">
        <v>20</v>
      </c>
    </row>
    <row r="38" spans="1:8" ht="18" customHeight="1" x14ac:dyDescent="0.2">
      <c r="A38" s="30" t="s">
        <v>73</v>
      </c>
      <c r="B38" s="31"/>
      <c r="C38" s="31"/>
      <c r="D38" s="31"/>
    </row>
    <row r="39" spans="1:8" ht="18" customHeight="1" x14ac:dyDescent="0.2">
      <c r="A39" s="120" t="s">
        <v>154</v>
      </c>
      <c r="B39" s="4"/>
      <c r="C39" s="4" t="s">
        <v>155</v>
      </c>
      <c r="D39" s="4"/>
    </row>
    <row r="40" spans="1:8" ht="18" customHeight="1" x14ac:dyDescent="0.2">
      <c r="A40" s="120" t="s">
        <v>76</v>
      </c>
      <c r="B40" s="4"/>
      <c r="C40" s="4" t="s">
        <v>77</v>
      </c>
      <c r="D40" s="4"/>
    </row>
    <row r="41" spans="1:8" ht="18" customHeight="1" x14ac:dyDescent="0.2">
      <c r="B41" s="4"/>
    </row>
    <row r="42" spans="1:8" ht="18" customHeight="1" x14ac:dyDescent="0.2">
      <c r="B42" s="4"/>
    </row>
    <row r="44" spans="1:8" ht="18" customHeight="1" x14ac:dyDescent="0.2">
      <c r="A44" s="34" t="s">
        <v>130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121" customWidth="1"/>
    <col min="3" max="3" width="13" style="121" customWidth="1"/>
    <col min="4" max="4" width="12.140625" style="121" customWidth="1"/>
    <col min="5" max="6" width="11.42578125" style="121" customWidth="1"/>
    <col min="7" max="7" width="10.85546875" style="121" customWidth="1"/>
    <col min="8" max="8" width="11" style="121" customWidth="1"/>
    <col min="9" max="256" width="9.140625" style="121"/>
    <col min="257" max="257" width="5.7109375" style="121" customWidth="1"/>
    <col min="258" max="258" width="39.140625" style="121" customWidth="1"/>
    <col min="259" max="259" width="13" style="121" customWidth="1"/>
    <col min="260" max="260" width="12.140625" style="121" customWidth="1"/>
    <col min="261" max="262" width="11.42578125" style="121" customWidth="1"/>
    <col min="263" max="263" width="10.85546875" style="121" customWidth="1"/>
    <col min="264" max="264" width="11" style="121" customWidth="1"/>
    <col min="265" max="512" width="9.140625" style="121"/>
    <col min="513" max="513" width="5.7109375" style="121" customWidth="1"/>
    <col min="514" max="514" width="39.140625" style="121" customWidth="1"/>
    <col min="515" max="515" width="13" style="121" customWidth="1"/>
    <col min="516" max="516" width="12.140625" style="121" customWidth="1"/>
    <col min="517" max="518" width="11.42578125" style="121" customWidth="1"/>
    <col min="519" max="519" width="10.85546875" style="121" customWidth="1"/>
    <col min="520" max="520" width="11" style="121" customWidth="1"/>
    <col min="521" max="768" width="9.140625" style="121"/>
    <col min="769" max="769" width="5.7109375" style="121" customWidth="1"/>
    <col min="770" max="770" width="39.140625" style="121" customWidth="1"/>
    <col min="771" max="771" width="13" style="121" customWidth="1"/>
    <col min="772" max="772" width="12.140625" style="121" customWidth="1"/>
    <col min="773" max="774" width="11.42578125" style="121" customWidth="1"/>
    <col min="775" max="775" width="10.85546875" style="121" customWidth="1"/>
    <col min="776" max="776" width="11" style="121" customWidth="1"/>
    <col min="777" max="1024" width="9.140625" style="121"/>
    <col min="1025" max="1025" width="5.7109375" style="121" customWidth="1"/>
    <col min="1026" max="1026" width="39.140625" style="121" customWidth="1"/>
    <col min="1027" max="1027" width="13" style="121" customWidth="1"/>
    <col min="1028" max="1028" width="12.140625" style="121" customWidth="1"/>
    <col min="1029" max="1030" width="11.42578125" style="121" customWidth="1"/>
    <col min="1031" max="1031" width="10.85546875" style="121" customWidth="1"/>
    <col min="1032" max="1032" width="11" style="121" customWidth="1"/>
    <col min="1033" max="1280" width="9.140625" style="121"/>
    <col min="1281" max="1281" width="5.7109375" style="121" customWidth="1"/>
    <col min="1282" max="1282" width="39.140625" style="121" customWidth="1"/>
    <col min="1283" max="1283" width="13" style="121" customWidth="1"/>
    <col min="1284" max="1284" width="12.140625" style="121" customWidth="1"/>
    <col min="1285" max="1286" width="11.42578125" style="121" customWidth="1"/>
    <col min="1287" max="1287" width="10.85546875" style="121" customWidth="1"/>
    <col min="1288" max="1288" width="11" style="121" customWidth="1"/>
    <col min="1289" max="1536" width="9.140625" style="121"/>
    <col min="1537" max="1537" width="5.7109375" style="121" customWidth="1"/>
    <col min="1538" max="1538" width="39.140625" style="121" customWidth="1"/>
    <col min="1539" max="1539" width="13" style="121" customWidth="1"/>
    <col min="1540" max="1540" width="12.140625" style="121" customWidth="1"/>
    <col min="1541" max="1542" width="11.42578125" style="121" customWidth="1"/>
    <col min="1543" max="1543" width="10.85546875" style="121" customWidth="1"/>
    <col min="1544" max="1544" width="11" style="121" customWidth="1"/>
    <col min="1545" max="1792" width="9.140625" style="121"/>
    <col min="1793" max="1793" width="5.7109375" style="121" customWidth="1"/>
    <col min="1794" max="1794" width="39.140625" style="121" customWidth="1"/>
    <col min="1795" max="1795" width="13" style="121" customWidth="1"/>
    <col min="1796" max="1796" width="12.140625" style="121" customWidth="1"/>
    <col min="1797" max="1798" width="11.42578125" style="121" customWidth="1"/>
    <col min="1799" max="1799" width="10.85546875" style="121" customWidth="1"/>
    <col min="1800" max="1800" width="11" style="121" customWidth="1"/>
    <col min="1801" max="2048" width="9.140625" style="121"/>
    <col min="2049" max="2049" width="5.7109375" style="121" customWidth="1"/>
    <col min="2050" max="2050" width="39.140625" style="121" customWidth="1"/>
    <col min="2051" max="2051" width="13" style="121" customWidth="1"/>
    <col min="2052" max="2052" width="12.140625" style="121" customWidth="1"/>
    <col min="2053" max="2054" width="11.42578125" style="121" customWidth="1"/>
    <col min="2055" max="2055" width="10.85546875" style="121" customWidth="1"/>
    <col min="2056" max="2056" width="11" style="121" customWidth="1"/>
    <col min="2057" max="2304" width="9.140625" style="121"/>
    <col min="2305" max="2305" width="5.7109375" style="121" customWidth="1"/>
    <col min="2306" max="2306" width="39.140625" style="121" customWidth="1"/>
    <col min="2307" max="2307" width="13" style="121" customWidth="1"/>
    <col min="2308" max="2308" width="12.140625" style="121" customWidth="1"/>
    <col min="2309" max="2310" width="11.42578125" style="121" customWidth="1"/>
    <col min="2311" max="2311" width="10.85546875" style="121" customWidth="1"/>
    <col min="2312" max="2312" width="11" style="121" customWidth="1"/>
    <col min="2313" max="2560" width="9.140625" style="121"/>
    <col min="2561" max="2561" width="5.7109375" style="121" customWidth="1"/>
    <col min="2562" max="2562" width="39.140625" style="121" customWidth="1"/>
    <col min="2563" max="2563" width="13" style="121" customWidth="1"/>
    <col min="2564" max="2564" width="12.140625" style="121" customWidth="1"/>
    <col min="2565" max="2566" width="11.42578125" style="121" customWidth="1"/>
    <col min="2567" max="2567" width="10.85546875" style="121" customWidth="1"/>
    <col min="2568" max="2568" width="11" style="121" customWidth="1"/>
    <col min="2569" max="2816" width="9.140625" style="121"/>
    <col min="2817" max="2817" width="5.7109375" style="121" customWidth="1"/>
    <col min="2818" max="2818" width="39.140625" style="121" customWidth="1"/>
    <col min="2819" max="2819" width="13" style="121" customWidth="1"/>
    <col min="2820" max="2820" width="12.140625" style="121" customWidth="1"/>
    <col min="2821" max="2822" width="11.42578125" style="121" customWidth="1"/>
    <col min="2823" max="2823" width="10.85546875" style="121" customWidth="1"/>
    <col min="2824" max="2824" width="11" style="121" customWidth="1"/>
    <col min="2825" max="3072" width="9.140625" style="121"/>
    <col min="3073" max="3073" width="5.7109375" style="121" customWidth="1"/>
    <col min="3074" max="3074" width="39.140625" style="121" customWidth="1"/>
    <col min="3075" max="3075" width="13" style="121" customWidth="1"/>
    <col min="3076" max="3076" width="12.140625" style="121" customWidth="1"/>
    <col min="3077" max="3078" width="11.42578125" style="121" customWidth="1"/>
    <col min="3079" max="3079" width="10.85546875" style="121" customWidth="1"/>
    <col min="3080" max="3080" width="11" style="121" customWidth="1"/>
    <col min="3081" max="3328" width="9.140625" style="121"/>
    <col min="3329" max="3329" width="5.7109375" style="121" customWidth="1"/>
    <col min="3330" max="3330" width="39.140625" style="121" customWidth="1"/>
    <col min="3331" max="3331" width="13" style="121" customWidth="1"/>
    <col min="3332" max="3332" width="12.140625" style="121" customWidth="1"/>
    <col min="3333" max="3334" width="11.42578125" style="121" customWidth="1"/>
    <col min="3335" max="3335" width="10.85546875" style="121" customWidth="1"/>
    <col min="3336" max="3336" width="11" style="121" customWidth="1"/>
    <col min="3337" max="3584" width="9.140625" style="121"/>
    <col min="3585" max="3585" width="5.7109375" style="121" customWidth="1"/>
    <col min="3586" max="3586" width="39.140625" style="121" customWidth="1"/>
    <col min="3587" max="3587" width="13" style="121" customWidth="1"/>
    <col min="3588" max="3588" width="12.140625" style="121" customWidth="1"/>
    <col min="3589" max="3590" width="11.42578125" style="121" customWidth="1"/>
    <col min="3591" max="3591" width="10.85546875" style="121" customWidth="1"/>
    <col min="3592" max="3592" width="11" style="121" customWidth="1"/>
    <col min="3593" max="3840" width="9.140625" style="121"/>
    <col min="3841" max="3841" width="5.7109375" style="121" customWidth="1"/>
    <col min="3842" max="3842" width="39.140625" style="121" customWidth="1"/>
    <col min="3843" max="3843" width="13" style="121" customWidth="1"/>
    <col min="3844" max="3844" width="12.140625" style="121" customWidth="1"/>
    <col min="3845" max="3846" width="11.42578125" style="121" customWidth="1"/>
    <col min="3847" max="3847" width="10.85546875" style="121" customWidth="1"/>
    <col min="3848" max="3848" width="11" style="121" customWidth="1"/>
    <col min="3849" max="4096" width="9.140625" style="121"/>
    <col min="4097" max="4097" width="5.7109375" style="121" customWidth="1"/>
    <col min="4098" max="4098" width="39.140625" style="121" customWidth="1"/>
    <col min="4099" max="4099" width="13" style="121" customWidth="1"/>
    <col min="4100" max="4100" width="12.140625" style="121" customWidth="1"/>
    <col min="4101" max="4102" width="11.42578125" style="121" customWidth="1"/>
    <col min="4103" max="4103" width="10.85546875" style="121" customWidth="1"/>
    <col min="4104" max="4104" width="11" style="121" customWidth="1"/>
    <col min="4105" max="4352" width="9.140625" style="121"/>
    <col min="4353" max="4353" width="5.7109375" style="121" customWidth="1"/>
    <col min="4354" max="4354" width="39.140625" style="121" customWidth="1"/>
    <col min="4355" max="4355" width="13" style="121" customWidth="1"/>
    <col min="4356" max="4356" width="12.140625" style="121" customWidth="1"/>
    <col min="4357" max="4358" width="11.42578125" style="121" customWidth="1"/>
    <col min="4359" max="4359" width="10.85546875" style="121" customWidth="1"/>
    <col min="4360" max="4360" width="11" style="121" customWidth="1"/>
    <col min="4361" max="4608" width="9.140625" style="121"/>
    <col min="4609" max="4609" width="5.7109375" style="121" customWidth="1"/>
    <col min="4610" max="4610" width="39.140625" style="121" customWidth="1"/>
    <col min="4611" max="4611" width="13" style="121" customWidth="1"/>
    <col min="4612" max="4612" width="12.140625" style="121" customWidth="1"/>
    <col min="4613" max="4614" width="11.42578125" style="121" customWidth="1"/>
    <col min="4615" max="4615" width="10.85546875" style="121" customWidth="1"/>
    <col min="4616" max="4616" width="11" style="121" customWidth="1"/>
    <col min="4617" max="4864" width="9.140625" style="121"/>
    <col min="4865" max="4865" width="5.7109375" style="121" customWidth="1"/>
    <col min="4866" max="4866" width="39.140625" style="121" customWidth="1"/>
    <col min="4867" max="4867" width="13" style="121" customWidth="1"/>
    <col min="4868" max="4868" width="12.140625" style="121" customWidth="1"/>
    <col min="4869" max="4870" width="11.42578125" style="121" customWidth="1"/>
    <col min="4871" max="4871" width="10.85546875" style="121" customWidth="1"/>
    <col min="4872" max="4872" width="11" style="121" customWidth="1"/>
    <col min="4873" max="5120" width="9.140625" style="121"/>
    <col min="5121" max="5121" width="5.7109375" style="121" customWidth="1"/>
    <col min="5122" max="5122" width="39.140625" style="121" customWidth="1"/>
    <col min="5123" max="5123" width="13" style="121" customWidth="1"/>
    <col min="5124" max="5124" width="12.140625" style="121" customWidth="1"/>
    <col min="5125" max="5126" width="11.42578125" style="121" customWidth="1"/>
    <col min="5127" max="5127" width="10.85546875" style="121" customWidth="1"/>
    <col min="5128" max="5128" width="11" style="121" customWidth="1"/>
    <col min="5129" max="5376" width="9.140625" style="121"/>
    <col min="5377" max="5377" width="5.7109375" style="121" customWidth="1"/>
    <col min="5378" max="5378" width="39.140625" style="121" customWidth="1"/>
    <col min="5379" max="5379" width="13" style="121" customWidth="1"/>
    <col min="5380" max="5380" width="12.140625" style="121" customWidth="1"/>
    <col min="5381" max="5382" width="11.42578125" style="121" customWidth="1"/>
    <col min="5383" max="5383" width="10.85546875" style="121" customWidth="1"/>
    <col min="5384" max="5384" width="11" style="121" customWidth="1"/>
    <col min="5385" max="5632" width="9.140625" style="121"/>
    <col min="5633" max="5633" width="5.7109375" style="121" customWidth="1"/>
    <col min="5634" max="5634" width="39.140625" style="121" customWidth="1"/>
    <col min="5635" max="5635" width="13" style="121" customWidth="1"/>
    <col min="5636" max="5636" width="12.140625" style="121" customWidth="1"/>
    <col min="5637" max="5638" width="11.42578125" style="121" customWidth="1"/>
    <col min="5639" max="5639" width="10.85546875" style="121" customWidth="1"/>
    <col min="5640" max="5640" width="11" style="121" customWidth="1"/>
    <col min="5641" max="5888" width="9.140625" style="121"/>
    <col min="5889" max="5889" width="5.7109375" style="121" customWidth="1"/>
    <col min="5890" max="5890" width="39.140625" style="121" customWidth="1"/>
    <col min="5891" max="5891" width="13" style="121" customWidth="1"/>
    <col min="5892" max="5892" width="12.140625" style="121" customWidth="1"/>
    <col min="5893" max="5894" width="11.42578125" style="121" customWidth="1"/>
    <col min="5895" max="5895" width="10.85546875" style="121" customWidth="1"/>
    <col min="5896" max="5896" width="11" style="121" customWidth="1"/>
    <col min="5897" max="6144" width="9.140625" style="121"/>
    <col min="6145" max="6145" width="5.7109375" style="121" customWidth="1"/>
    <col min="6146" max="6146" width="39.140625" style="121" customWidth="1"/>
    <col min="6147" max="6147" width="13" style="121" customWidth="1"/>
    <col min="6148" max="6148" width="12.140625" style="121" customWidth="1"/>
    <col min="6149" max="6150" width="11.42578125" style="121" customWidth="1"/>
    <col min="6151" max="6151" width="10.85546875" style="121" customWidth="1"/>
    <col min="6152" max="6152" width="11" style="121" customWidth="1"/>
    <col min="6153" max="6400" width="9.140625" style="121"/>
    <col min="6401" max="6401" width="5.7109375" style="121" customWidth="1"/>
    <col min="6402" max="6402" width="39.140625" style="121" customWidth="1"/>
    <col min="6403" max="6403" width="13" style="121" customWidth="1"/>
    <col min="6404" max="6404" width="12.140625" style="121" customWidth="1"/>
    <col min="6405" max="6406" width="11.42578125" style="121" customWidth="1"/>
    <col min="6407" max="6407" width="10.85546875" style="121" customWidth="1"/>
    <col min="6408" max="6408" width="11" style="121" customWidth="1"/>
    <col min="6409" max="6656" width="9.140625" style="121"/>
    <col min="6657" max="6657" width="5.7109375" style="121" customWidth="1"/>
    <col min="6658" max="6658" width="39.140625" style="121" customWidth="1"/>
    <col min="6659" max="6659" width="13" style="121" customWidth="1"/>
    <col min="6660" max="6660" width="12.140625" style="121" customWidth="1"/>
    <col min="6661" max="6662" width="11.42578125" style="121" customWidth="1"/>
    <col min="6663" max="6663" width="10.85546875" style="121" customWidth="1"/>
    <col min="6664" max="6664" width="11" style="121" customWidth="1"/>
    <col min="6665" max="6912" width="9.140625" style="121"/>
    <col min="6913" max="6913" width="5.7109375" style="121" customWidth="1"/>
    <col min="6914" max="6914" width="39.140625" style="121" customWidth="1"/>
    <col min="6915" max="6915" width="13" style="121" customWidth="1"/>
    <col min="6916" max="6916" width="12.140625" style="121" customWidth="1"/>
    <col min="6917" max="6918" width="11.42578125" style="121" customWidth="1"/>
    <col min="6919" max="6919" width="10.85546875" style="121" customWidth="1"/>
    <col min="6920" max="6920" width="11" style="121" customWidth="1"/>
    <col min="6921" max="7168" width="9.140625" style="121"/>
    <col min="7169" max="7169" width="5.7109375" style="121" customWidth="1"/>
    <col min="7170" max="7170" width="39.140625" style="121" customWidth="1"/>
    <col min="7171" max="7171" width="13" style="121" customWidth="1"/>
    <col min="7172" max="7172" width="12.140625" style="121" customWidth="1"/>
    <col min="7173" max="7174" width="11.42578125" style="121" customWidth="1"/>
    <col min="7175" max="7175" width="10.85546875" style="121" customWidth="1"/>
    <col min="7176" max="7176" width="11" style="121" customWidth="1"/>
    <col min="7177" max="7424" width="9.140625" style="121"/>
    <col min="7425" max="7425" width="5.7109375" style="121" customWidth="1"/>
    <col min="7426" max="7426" width="39.140625" style="121" customWidth="1"/>
    <col min="7427" max="7427" width="13" style="121" customWidth="1"/>
    <col min="7428" max="7428" width="12.140625" style="121" customWidth="1"/>
    <col min="7429" max="7430" width="11.42578125" style="121" customWidth="1"/>
    <col min="7431" max="7431" width="10.85546875" style="121" customWidth="1"/>
    <col min="7432" max="7432" width="11" style="121" customWidth="1"/>
    <col min="7433" max="7680" width="9.140625" style="121"/>
    <col min="7681" max="7681" width="5.7109375" style="121" customWidth="1"/>
    <col min="7682" max="7682" width="39.140625" style="121" customWidth="1"/>
    <col min="7683" max="7683" width="13" style="121" customWidth="1"/>
    <col min="7684" max="7684" width="12.140625" style="121" customWidth="1"/>
    <col min="7685" max="7686" width="11.42578125" style="121" customWidth="1"/>
    <col min="7687" max="7687" width="10.85546875" style="121" customWidth="1"/>
    <col min="7688" max="7688" width="11" style="121" customWidth="1"/>
    <col min="7689" max="7936" width="9.140625" style="121"/>
    <col min="7937" max="7937" width="5.7109375" style="121" customWidth="1"/>
    <col min="7938" max="7938" width="39.140625" style="121" customWidth="1"/>
    <col min="7939" max="7939" width="13" style="121" customWidth="1"/>
    <col min="7940" max="7940" width="12.140625" style="121" customWidth="1"/>
    <col min="7941" max="7942" width="11.42578125" style="121" customWidth="1"/>
    <col min="7943" max="7943" width="10.85546875" style="121" customWidth="1"/>
    <col min="7944" max="7944" width="11" style="121" customWidth="1"/>
    <col min="7945" max="8192" width="9.140625" style="121"/>
    <col min="8193" max="8193" width="5.7109375" style="121" customWidth="1"/>
    <col min="8194" max="8194" width="39.140625" style="121" customWidth="1"/>
    <col min="8195" max="8195" width="13" style="121" customWidth="1"/>
    <col min="8196" max="8196" width="12.140625" style="121" customWidth="1"/>
    <col min="8197" max="8198" width="11.42578125" style="121" customWidth="1"/>
    <col min="8199" max="8199" width="10.85546875" style="121" customWidth="1"/>
    <col min="8200" max="8200" width="11" style="121" customWidth="1"/>
    <col min="8201" max="8448" width="9.140625" style="121"/>
    <col min="8449" max="8449" width="5.7109375" style="121" customWidth="1"/>
    <col min="8450" max="8450" width="39.140625" style="121" customWidth="1"/>
    <col min="8451" max="8451" width="13" style="121" customWidth="1"/>
    <col min="8452" max="8452" width="12.140625" style="121" customWidth="1"/>
    <col min="8453" max="8454" width="11.42578125" style="121" customWidth="1"/>
    <col min="8455" max="8455" width="10.85546875" style="121" customWidth="1"/>
    <col min="8456" max="8456" width="11" style="121" customWidth="1"/>
    <col min="8457" max="8704" width="9.140625" style="121"/>
    <col min="8705" max="8705" width="5.7109375" style="121" customWidth="1"/>
    <col min="8706" max="8706" width="39.140625" style="121" customWidth="1"/>
    <col min="8707" max="8707" width="13" style="121" customWidth="1"/>
    <col min="8708" max="8708" width="12.140625" style="121" customWidth="1"/>
    <col min="8709" max="8710" width="11.42578125" style="121" customWidth="1"/>
    <col min="8711" max="8711" width="10.85546875" style="121" customWidth="1"/>
    <col min="8712" max="8712" width="11" style="121" customWidth="1"/>
    <col min="8713" max="8960" width="9.140625" style="121"/>
    <col min="8961" max="8961" width="5.7109375" style="121" customWidth="1"/>
    <col min="8962" max="8962" width="39.140625" style="121" customWidth="1"/>
    <col min="8963" max="8963" width="13" style="121" customWidth="1"/>
    <col min="8964" max="8964" width="12.140625" style="121" customWidth="1"/>
    <col min="8965" max="8966" width="11.42578125" style="121" customWidth="1"/>
    <col min="8967" max="8967" width="10.85546875" style="121" customWidth="1"/>
    <col min="8968" max="8968" width="11" style="121" customWidth="1"/>
    <col min="8969" max="9216" width="9.140625" style="121"/>
    <col min="9217" max="9217" width="5.7109375" style="121" customWidth="1"/>
    <col min="9218" max="9218" width="39.140625" style="121" customWidth="1"/>
    <col min="9219" max="9219" width="13" style="121" customWidth="1"/>
    <col min="9220" max="9220" width="12.140625" style="121" customWidth="1"/>
    <col min="9221" max="9222" width="11.42578125" style="121" customWidth="1"/>
    <col min="9223" max="9223" width="10.85546875" style="121" customWidth="1"/>
    <col min="9224" max="9224" width="11" style="121" customWidth="1"/>
    <col min="9225" max="9472" width="9.140625" style="121"/>
    <col min="9473" max="9473" width="5.7109375" style="121" customWidth="1"/>
    <col min="9474" max="9474" width="39.140625" style="121" customWidth="1"/>
    <col min="9475" max="9475" width="13" style="121" customWidth="1"/>
    <col min="9476" max="9476" width="12.140625" style="121" customWidth="1"/>
    <col min="9477" max="9478" width="11.42578125" style="121" customWidth="1"/>
    <col min="9479" max="9479" width="10.85546875" style="121" customWidth="1"/>
    <col min="9480" max="9480" width="11" style="121" customWidth="1"/>
    <col min="9481" max="9728" width="9.140625" style="121"/>
    <col min="9729" max="9729" width="5.7109375" style="121" customWidth="1"/>
    <col min="9730" max="9730" width="39.140625" style="121" customWidth="1"/>
    <col min="9731" max="9731" width="13" style="121" customWidth="1"/>
    <col min="9732" max="9732" width="12.140625" style="121" customWidth="1"/>
    <col min="9733" max="9734" width="11.42578125" style="121" customWidth="1"/>
    <col min="9735" max="9735" width="10.85546875" style="121" customWidth="1"/>
    <col min="9736" max="9736" width="11" style="121" customWidth="1"/>
    <col min="9737" max="9984" width="9.140625" style="121"/>
    <col min="9985" max="9985" width="5.7109375" style="121" customWidth="1"/>
    <col min="9986" max="9986" width="39.140625" style="121" customWidth="1"/>
    <col min="9987" max="9987" width="13" style="121" customWidth="1"/>
    <col min="9988" max="9988" width="12.140625" style="121" customWidth="1"/>
    <col min="9989" max="9990" width="11.42578125" style="121" customWidth="1"/>
    <col min="9991" max="9991" width="10.85546875" style="121" customWidth="1"/>
    <col min="9992" max="9992" width="11" style="121" customWidth="1"/>
    <col min="9993" max="10240" width="9.140625" style="121"/>
    <col min="10241" max="10241" width="5.7109375" style="121" customWidth="1"/>
    <col min="10242" max="10242" width="39.140625" style="121" customWidth="1"/>
    <col min="10243" max="10243" width="13" style="121" customWidth="1"/>
    <col min="10244" max="10244" width="12.140625" style="121" customWidth="1"/>
    <col min="10245" max="10246" width="11.42578125" style="121" customWidth="1"/>
    <col min="10247" max="10247" width="10.85546875" style="121" customWidth="1"/>
    <col min="10248" max="10248" width="11" style="121" customWidth="1"/>
    <col min="10249" max="10496" width="9.140625" style="121"/>
    <col min="10497" max="10497" width="5.7109375" style="121" customWidth="1"/>
    <col min="10498" max="10498" width="39.140625" style="121" customWidth="1"/>
    <col min="10499" max="10499" width="13" style="121" customWidth="1"/>
    <col min="10500" max="10500" width="12.140625" style="121" customWidth="1"/>
    <col min="10501" max="10502" width="11.42578125" style="121" customWidth="1"/>
    <col min="10503" max="10503" width="10.85546875" style="121" customWidth="1"/>
    <col min="10504" max="10504" width="11" style="121" customWidth="1"/>
    <col min="10505" max="10752" width="9.140625" style="121"/>
    <col min="10753" max="10753" width="5.7109375" style="121" customWidth="1"/>
    <col min="10754" max="10754" width="39.140625" style="121" customWidth="1"/>
    <col min="10755" max="10755" width="13" style="121" customWidth="1"/>
    <col min="10756" max="10756" width="12.140625" style="121" customWidth="1"/>
    <col min="10757" max="10758" width="11.42578125" style="121" customWidth="1"/>
    <col min="10759" max="10759" width="10.85546875" style="121" customWidth="1"/>
    <col min="10760" max="10760" width="11" style="121" customWidth="1"/>
    <col min="10761" max="11008" width="9.140625" style="121"/>
    <col min="11009" max="11009" width="5.7109375" style="121" customWidth="1"/>
    <col min="11010" max="11010" width="39.140625" style="121" customWidth="1"/>
    <col min="11011" max="11011" width="13" style="121" customWidth="1"/>
    <col min="11012" max="11012" width="12.140625" style="121" customWidth="1"/>
    <col min="11013" max="11014" width="11.42578125" style="121" customWidth="1"/>
    <col min="11015" max="11015" width="10.85546875" style="121" customWidth="1"/>
    <col min="11016" max="11016" width="11" style="121" customWidth="1"/>
    <col min="11017" max="11264" width="9.140625" style="121"/>
    <col min="11265" max="11265" width="5.7109375" style="121" customWidth="1"/>
    <col min="11266" max="11266" width="39.140625" style="121" customWidth="1"/>
    <col min="11267" max="11267" width="13" style="121" customWidth="1"/>
    <col min="11268" max="11268" width="12.140625" style="121" customWidth="1"/>
    <col min="11269" max="11270" width="11.42578125" style="121" customWidth="1"/>
    <col min="11271" max="11271" width="10.85546875" style="121" customWidth="1"/>
    <col min="11272" max="11272" width="11" style="121" customWidth="1"/>
    <col min="11273" max="11520" width="9.140625" style="121"/>
    <col min="11521" max="11521" width="5.7109375" style="121" customWidth="1"/>
    <col min="11522" max="11522" width="39.140625" style="121" customWidth="1"/>
    <col min="11523" max="11523" width="13" style="121" customWidth="1"/>
    <col min="11524" max="11524" width="12.140625" style="121" customWidth="1"/>
    <col min="11525" max="11526" width="11.42578125" style="121" customWidth="1"/>
    <col min="11527" max="11527" width="10.85546875" style="121" customWidth="1"/>
    <col min="11528" max="11528" width="11" style="121" customWidth="1"/>
    <col min="11529" max="11776" width="9.140625" style="121"/>
    <col min="11777" max="11777" width="5.7109375" style="121" customWidth="1"/>
    <col min="11778" max="11778" width="39.140625" style="121" customWidth="1"/>
    <col min="11779" max="11779" width="13" style="121" customWidth="1"/>
    <col min="11780" max="11780" width="12.140625" style="121" customWidth="1"/>
    <col min="11781" max="11782" width="11.42578125" style="121" customWidth="1"/>
    <col min="11783" max="11783" width="10.85546875" style="121" customWidth="1"/>
    <col min="11784" max="11784" width="11" style="121" customWidth="1"/>
    <col min="11785" max="12032" width="9.140625" style="121"/>
    <col min="12033" max="12033" width="5.7109375" style="121" customWidth="1"/>
    <col min="12034" max="12034" width="39.140625" style="121" customWidth="1"/>
    <col min="12035" max="12035" width="13" style="121" customWidth="1"/>
    <col min="12036" max="12036" width="12.140625" style="121" customWidth="1"/>
    <col min="12037" max="12038" width="11.42578125" style="121" customWidth="1"/>
    <col min="12039" max="12039" width="10.85546875" style="121" customWidth="1"/>
    <col min="12040" max="12040" width="11" style="121" customWidth="1"/>
    <col min="12041" max="12288" width="9.140625" style="121"/>
    <col min="12289" max="12289" width="5.7109375" style="121" customWidth="1"/>
    <col min="12290" max="12290" width="39.140625" style="121" customWidth="1"/>
    <col min="12291" max="12291" width="13" style="121" customWidth="1"/>
    <col min="12292" max="12292" width="12.140625" style="121" customWidth="1"/>
    <col min="12293" max="12294" width="11.42578125" style="121" customWidth="1"/>
    <col min="12295" max="12295" width="10.85546875" style="121" customWidth="1"/>
    <col min="12296" max="12296" width="11" style="121" customWidth="1"/>
    <col min="12297" max="12544" width="9.140625" style="121"/>
    <col min="12545" max="12545" width="5.7109375" style="121" customWidth="1"/>
    <col min="12546" max="12546" width="39.140625" style="121" customWidth="1"/>
    <col min="12547" max="12547" width="13" style="121" customWidth="1"/>
    <col min="12548" max="12548" width="12.140625" style="121" customWidth="1"/>
    <col min="12549" max="12550" width="11.42578125" style="121" customWidth="1"/>
    <col min="12551" max="12551" width="10.85546875" style="121" customWidth="1"/>
    <col min="12552" max="12552" width="11" style="121" customWidth="1"/>
    <col min="12553" max="12800" width="9.140625" style="121"/>
    <col min="12801" max="12801" width="5.7109375" style="121" customWidth="1"/>
    <col min="12802" max="12802" width="39.140625" style="121" customWidth="1"/>
    <col min="12803" max="12803" width="13" style="121" customWidth="1"/>
    <col min="12804" max="12804" width="12.140625" style="121" customWidth="1"/>
    <col min="12805" max="12806" width="11.42578125" style="121" customWidth="1"/>
    <col min="12807" max="12807" width="10.85546875" style="121" customWidth="1"/>
    <col min="12808" max="12808" width="11" style="121" customWidth="1"/>
    <col min="12809" max="13056" width="9.140625" style="121"/>
    <col min="13057" max="13057" width="5.7109375" style="121" customWidth="1"/>
    <col min="13058" max="13058" width="39.140625" style="121" customWidth="1"/>
    <col min="13059" max="13059" width="13" style="121" customWidth="1"/>
    <col min="13060" max="13060" width="12.140625" style="121" customWidth="1"/>
    <col min="13061" max="13062" width="11.42578125" style="121" customWidth="1"/>
    <col min="13063" max="13063" width="10.85546875" style="121" customWidth="1"/>
    <col min="13064" max="13064" width="11" style="121" customWidth="1"/>
    <col min="13065" max="13312" width="9.140625" style="121"/>
    <col min="13313" max="13313" width="5.7109375" style="121" customWidth="1"/>
    <col min="13314" max="13314" width="39.140625" style="121" customWidth="1"/>
    <col min="13315" max="13315" width="13" style="121" customWidth="1"/>
    <col min="13316" max="13316" width="12.140625" style="121" customWidth="1"/>
    <col min="13317" max="13318" width="11.42578125" style="121" customWidth="1"/>
    <col min="13319" max="13319" width="10.85546875" style="121" customWidth="1"/>
    <col min="13320" max="13320" width="11" style="121" customWidth="1"/>
    <col min="13321" max="13568" width="9.140625" style="121"/>
    <col min="13569" max="13569" width="5.7109375" style="121" customWidth="1"/>
    <col min="13570" max="13570" width="39.140625" style="121" customWidth="1"/>
    <col min="13571" max="13571" width="13" style="121" customWidth="1"/>
    <col min="13572" max="13572" width="12.140625" style="121" customWidth="1"/>
    <col min="13573" max="13574" width="11.42578125" style="121" customWidth="1"/>
    <col min="13575" max="13575" width="10.85546875" style="121" customWidth="1"/>
    <col min="13576" max="13576" width="11" style="121" customWidth="1"/>
    <col min="13577" max="13824" width="9.140625" style="121"/>
    <col min="13825" max="13825" width="5.7109375" style="121" customWidth="1"/>
    <col min="13826" max="13826" width="39.140625" style="121" customWidth="1"/>
    <col min="13827" max="13827" width="13" style="121" customWidth="1"/>
    <col min="13828" max="13828" width="12.140625" style="121" customWidth="1"/>
    <col min="13829" max="13830" width="11.42578125" style="121" customWidth="1"/>
    <col min="13831" max="13831" width="10.85546875" style="121" customWidth="1"/>
    <col min="13832" max="13832" width="11" style="121" customWidth="1"/>
    <col min="13833" max="14080" width="9.140625" style="121"/>
    <col min="14081" max="14081" width="5.7109375" style="121" customWidth="1"/>
    <col min="14082" max="14082" width="39.140625" style="121" customWidth="1"/>
    <col min="14083" max="14083" width="13" style="121" customWidth="1"/>
    <col min="14084" max="14084" width="12.140625" style="121" customWidth="1"/>
    <col min="14085" max="14086" width="11.42578125" style="121" customWidth="1"/>
    <col min="14087" max="14087" width="10.85546875" style="121" customWidth="1"/>
    <col min="14088" max="14088" width="11" style="121" customWidth="1"/>
    <col min="14089" max="14336" width="9.140625" style="121"/>
    <col min="14337" max="14337" width="5.7109375" style="121" customWidth="1"/>
    <col min="14338" max="14338" width="39.140625" style="121" customWidth="1"/>
    <col min="14339" max="14339" width="13" style="121" customWidth="1"/>
    <col min="14340" max="14340" width="12.140625" style="121" customWidth="1"/>
    <col min="14341" max="14342" width="11.42578125" style="121" customWidth="1"/>
    <col min="14343" max="14343" width="10.85546875" style="121" customWidth="1"/>
    <col min="14344" max="14344" width="11" style="121" customWidth="1"/>
    <col min="14345" max="14592" width="9.140625" style="121"/>
    <col min="14593" max="14593" width="5.7109375" style="121" customWidth="1"/>
    <col min="14594" max="14594" width="39.140625" style="121" customWidth="1"/>
    <col min="14595" max="14595" width="13" style="121" customWidth="1"/>
    <col min="14596" max="14596" width="12.140625" style="121" customWidth="1"/>
    <col min="14597" max="14598" width="11.42578125" style="121" customWidth="1"/>
    <col min="14599" max="14599" width="10.85546875" style="121" customWidth="1"/>
    <col min="14600" max="14600" width="11" style="121" customWidth="1"/>
    <col min="14601" max="14848" width="9.140625" style="121"/>
    <col min="14849" max="14849" width="5.7109375" style="121" customWidth="1"/>
    <col min="14850" max="14850" width="39.140625" style="121" customWidth="1"/>
    <col min="14851" max="14851" width="13" style="121" customWidth="1"/>
    <col min="14852" max="14852" width="12.140625" style="121" customWidth="1"/>
    <col min="14853" max="14854" width="11.42578125" style="121" customWidth="1"/>
    <col min="14855" max="14855" width="10.85546875" style="121" customWidth="1"/>
    <col min="14856" max="14856" width="11" style="121" customWidth="1"/>
    <col min="14857" max="15104" width="9.140625" style="121"/>
    <col min="15105" max="15105" width="5.7109375" style="121" customWidth="1"/>
    <col min="15106" max="15106" width="39.140625" style="121" customWidth="1"/>
    <col min="15107" max="15107" width="13" style="121" customWidth="1"/>
    <col min="15108" max="15108" width="12.140625" style="121" customWidth="1"/>
    <col min="15109" max="15110" width="11.42578125" style="121" customWidth="1"/>
    <col min="15111" max="15111" width="10.85546875" style="121" customWidth="1"/>
    <col min="15112" max="15112" width="11" style="121" customWidth="1"/>
    <col min="15113" max="15360" width="9.140625" style="121"/>
    <col min="15361" max="15361" width="5.7109375" style="121" customWidth="1"/>
    <col min="15362" max="15362" width="39.140625" style="121" customWidth="1"/>
    <col min="15363" max="15363" width="13" style="121" customWidth="1"/>
    <col min="15364" max="15364" width="12.140625" style="121" customWidth="1"/>
    <col min="15365" max="15366" width="11.42578125" style="121" customWidth="1"/>
    <col min="15367" max="15367" width="10.85546875" style="121" customWidth="1"/>
    <col min="15368" max="15368" width="11" style="121" customWidth="1"/>
    <col min="15369" max="15616" width="9.140625" style="121"/>
    <col min="15617" max="15617" width="5.7109375" style="121" customWidth="1"/>
    <col min="15618" max="15618" width="39.140625" style="121" customWidth="1"/>
    <col min="15619" max="15619" width="13" style="121" customWidth="1"/>
    <col min="15620" max="15620" width="12.140625" style="121" customWidth="1"/>
    <col min="15621" max="15622" width="11.42578125" style="121" customWidth="1"/>
    <col min="15623" max="15623" width="10.85546875" style="121" customWidth="1"/>
    <col min="15624" max="15624" width="11" style="121" customWidth="1"/>
    <col min="15625" max="15872" width="9.140625" style="121"/>
    <col min="15873" max="15873" width="5.7109375" style="121" customWidth="1"/>
    <col min="15874" max="15874" width="39.140625" style="121" customWidth="1"/>
    <col min="15875" max="15875" width="13" style="121" customWidth="1"/>
    <col min="15876" max="15876" width="12.140625" style="121" customWidth="1"/>
    <col min="15877" max="15878" width="11.42578125" style="121" customWidth="1"/>
    <col min="15879" max="15879" width="10.85546875" style="121" customWidth="1"/>
    <col min="15880" max="15880" width="11" style="121" customWidth="1"/>
    <col min="15881" max="16128" width="9.140625" style="121"/>
    <col min="16129" max="16129" width="5.7109375" style="121" customWidth="1"/>
    <col min="16130" max="16130" width="39.140625" style="121" customWidth="1"/>
    <col min="16131" max="16131" width="13" style="121" customWidth="1"/>
    <col min="16132" max="16132" width="12.140625" style="121" customWidth="1"/>
    <col min="16133" max="16134" width="11.42578125" style="121" customWidth="1"/>
    <col min="16135" max="16135" width="10.85546875" style="121" customWidth="1"/>
    <col min="16136" max="16136" width="11" style="121" customWidth="1"/>
    <col min="16137" max="16384" width="9.140625" style="121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3" t="s">
        <v>1</v>
      </c>
      <c r="B2" s="4"/>
      <c r="C2" s="4"/>
      <c r="D2" s="4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 t="shared" ref="C6:H6" si="0">C7+C8+C9</f>
        <v>12247414</v>
      </c>
      <c r="D6" s="17">
        <f t="shared" si="0"/>
        <v>695000</v>
      </c>
      <c r="E6" s="17">
        <f t="shared" si="0"/>
        <v>12488475</v>
      </c>
      <c r="F6" s="17">
        <f t="shared" si="0"/>
        <v>695000</v>
      </c>
      <c r="G6" s="17">
        <f t="shared" si="0"/>
        <v>12724196</v>
      </c>
      <c r="H6" s="17">
        <f t="shared" si="0"/>
        <v>708900</v>
      </c>
    </row>
    <row r="7" spans="1:8" ht="20.100000000000001" customHeight="1" x14ac:dyDescent="0.2">
      <c r="A7" s="15" t="s">
        <v>11</v>
      </c>
      <c r="B7" s="16" t="s">
        <v>12</v>
      </c>
      <c r="C7" s="18">
        <v>5631363</v>
      </c>
      <c r="D7" s="17">
        <v>695000</v>
      </c>
      <c r="E7" s="19">
        <v>5631363</v>
      </c>
      <c r="F7" s="19">
        <v>695000</v>
      </c>
      <c r="G7" s="19">
        <v>5743990</v>
      </c>
      <c r="H7" s="19">
        <v>708900</v>
      </c>
    </row>
    <row r="8" spans="1:8" ht="20.100000000000001" customHeight="1" x14ac:dyDescent="0.2">
      <c r="A8" s="15" t="s">
        <v>13</v>
      </c>
      <c r="B8" s="16" t="s">
        <v>14</v>
      </c>
      <c r="C8" s="17">
        <v>600</v>
      </c>
      <c r="D8" s="17">
        <v>0</v>
      </c>
      <c r="E8" s="19">
        <v>600</v>
      </c>
      <c r="F8" s="19">
        <v>0</v>
      </c>
      <c r="G8" s="19">
        <v>620</v>
      </c>
      <c r="H8" s="19">
        <v>0</v>
      </c>
    </row>
    <row r="9" spans="1:8" ht="20.100000000000001" customHeight="1" x14ac:dyDescent="0.2">
      <c r="A9" s="15" t="s">
        <v>15</v>
      </c>
      <c r="B9" s="16" t="s">
        <v>16</v>
      </c>
      <c r="C9" s="17">
        <f t="shared" ref="C9:H9" si="1">C10+C11</f>
        <v>6615451</v>
      </c>
      <c r="D9" s="17">
        <f t="shared" si="1"/>
        <v>0</v>
      </c>
      <c r="E9" s="17">
        <f t="shared" si="1"/>
        <v>6856512</v>
      </c>
      <c r="F9" s="17">
        <f t="shared" si="1"/>
        <v>0</v>
      </c>
      <c r="G9" s="17">
        <f t="shared" si="1"/>
        <v>6979586</v>
      </c>
      <c r="H9" s="17">
        <f t="shared" si="1"/>
        <v>0</v>
      </c>
    </row>
    <row r="10" spans="1:8" ht="20.100000000000001" customHeight="1" x14ac:dyDescent="0.2">
      <c r="A10" s="20" t="s">
        <v>17</v>
      </c>
      <c r="B10" s="16" t="s">
        <v>18</v>
      </c>
      <c r="C10" s="17">
        <v>0</v>
      </c>
      <c r="D10" s="17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20.100000000000001" customHeight="1" x14ac:dyDescent="0.2">
      <c r="A11" s="20" t="s">
        <v>19</v>
      </c>
      <c r="B11" s="16" t="s">
        <v>20</v>
      </c>
      <c r="C11" s="17">
        <v>6615451</v>
      </c>
      <c r="D11" s="17">
        <v>0</v>
      </c>
      <c r="E11" s="19">
        <v>6856512</v>
      </c>
      <c r="F11" s="19">
        <v>0</v>
      </c>
      <c r="G11" s="19">
        <v>6979586</v>
      </c>
      <c r="H11" s="19">
        <v>0</v>
      </c>
    </row>
    <row r="12" spans="1:8" ht="20.100000000000001" customHeight="1" x14ac:dyDescent="0.2">
      <c r="A12" s="15" t="s">
        <v>21</v>
      </c>
      <c r="B12" s="16" t="s">
        <v>22</v>
      </c>
      <c r="C12" s="21">
        <f t="shared" ref="C12:H12" si="2">SUM(C13:C33)</f>
        <v>12247414</v>
      </c>
      <c r="D12" s="21">
        <f t="shared" si="2"/>
        <v>691500</v>
      </c>
      <c r="E12" s="21">
        <f t="shared" si="2"/>
        <v>12488475</v>
      </c>
      <c r="F12" s="21">
        <f t="shared" si="2"/>
        <v>691500</v>
      </c>
      <c r="G12" s="21">
        <f t="shared" si="2"/>
        <v>12724196</v>
      </c>
      <c r="H12" s="21">
        <f t="shared" si="2"/>
        <v>704530</v>
      </c>
    </row>
    <row r="13" spans="1:8" ht="20.100000000000001" customHeight="1" x14ac:dyDescent="0.2">
      <c r="A13" s="15" t="s">
        <v>23</v>
      </c>
      <c r="B13" s="16" t="s">
        <v>24</v>
      </c>
      <c r="C13" s="17">
        <v>358184</v>
      </c>
      <c r="D13" s="17">
        <v>14000</v>
      </c>
      <c r="E13" s="19">
        <v>394184</v>
      </c>
      <c r="F13" s="19">
        <v>14000</v>
      </c>
      <c r="G13" s="19">
        <v>402100</v>
      </c>
      <c r="H13" s="19">
        <v>14280</v>
      </c>
    </row>
    <row r="14" spans="1:8" ht="20.100000000000001" customHeight="1" x14ac:dyDescent="0.2">
      <c r="A14" s="20" t="s">
        <v>25</v>
      </c>
      <c r="B14" s="16" t="s">
        <v>26</v>
      </c>
      <c r="C14" s="17">
        <v>930000</v>
      </c>
      <c r="D14" s="17">
        <v>65000</v>
      </c>
      <c r="E14" s="19">
        <v>930000</v>
      </c>
      <c r="F14" s="19">
        <v>65000</v>
      </c>
      <c r="G14" s="19">
        <v>948600</v>
      </c>
      <c r="H14" s="19">
        <v>66300</v>
      </c>
    </row>
    <row r="15" spans="1:8" ht="20.100000000000001" customHeight="1" x14ac:dyDescent="0.2">
      <c r="A15" s="20" t="s">
        <v>27</v>
      </c>
      <c r="B15" s="16" t="s">
        <v>28</v>
      </c>
      <c r="C15" s="17">
        <v>0</v>
      </c>
      <c r="D15" s="17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ht="20.100000000000001" customHeight="1" x14ac:dyDescent="0.2">
      <c r="A16" s="20" t="s">
        <v>29</v>
      </c>
      <c r="B16" s="16" t="s">
        <v>30</v>
      </c>
      <c r="C16" s="17">
        <v>32000</v>
      </c>
      <c r="D16" s="17">
        <v>35000</v>
      </c>
      <c r="E16" s="19">
        <v>32000</v>
      </c>
      <c r="F16" s="19">
        <v>35000</v>
      </c>
      <c r="G16" s="19">
        <v>32640</v>
      </c>
      <c r="H16" s="19">
        <v>35700</v>
      </c>
    </row>
    <row r="17" spans="1:20" ht="20.100000000000001" customHeight="1" x14ac:dyDescent="0.2">
      <c r="A17" s="20" t="s">
        <v>31</v>
      </c>
      <c r="B17" s="16" t="s">
        <v>32</v>
      </c>
      <c r="C17" s="17">
        <v>10000</v>
      </c>
      <c r="D17" s="17">
        <v>0</v>
      </c>
      <c r="E17" s="19">
        <v>10000</v>
      </c>
      <c r="F17" s="19">
        <v>0</v>
      </c>
      <c r="G17" s="19">
        <v>10200</v>
      </c>
      <c r="H17" s="19">
        <v>0</v>
      </c>
    </row>
    <row r="18" spans="1:20" ht="20.100000000000001" customHeight="1" x14ac:dyDescent="0.2">
      <c r="A18" s="20" t="s">
        <v>33</v>
      </c>
      <c r="B18" s="16" t="s">
        <v>34</v>
      </c>
      <c r="C18" s="17">
        <v>10000</v>
      </c>
      <c r="D18" s="17">
        <v>0</v>
      </c>
      <c r="E18" s="19">
        <v>10000</v>
      </c>
      <c r="F18" s="19">
        <v>0</v>
      </c>
      <c r="G18" s="19">
        <v>10200</v>
      </c>
      <c r="H18" s="19">
        <v>0</v>
      </c>
    </row>
    <row r="19" spans="1:20" ht="20.100000000000001" customHeight="1" x14ac:dyDescent="0.2">
      <c r="A19" s="20" t="s">
        <v>35</v>
      </c>
      <c r="B19" s="16" t="s">
        <v>36</v>
      </c>
      <c r="C19" s="17">
        <v>5273000</v>
      </c>
      <c r="D19" s="17">
        <v>78000</v>
      </c>
      <c r="E19" s="19">
        <v>5273000</v>
      </c>
      <c r="F19" s="19">
        <v>78000</v>
      </c>
      <c r="G19" s="19">
        <v>5378460</v>
      </c>
      <c r="H19" s="19">
        <v>79560</v>
      </c>
    </row>
    <row r="20" spans="1:20" ht="20.100000000000001" customHeight="1" x14ac:dyDescent="0.2">
      <c r="A20" s="20" t="s">
        <v>37</v>
      </c>
      <c r="B20" s="22" t="s">
        <v>38</v>
      </c>
      <c r="C20" s="21">
        <v>3542000</v>
      </c>
      <c r="D20" s="23">
        <v>348000</v>
      </c>
      <c r="E20" s="19">
        <v>3719000</v>
      </c>
      <c r="F20" s="19">
        <v>348000</v>
      </c>
      <c r="G20" s="19">
        <v>3793380</v>
      </c>
      <c r="H20" s="19">
        <v>354960</v>
      </c>
    </row>
    <row r="21" spans="1:20" ht="20.100000000000001" customHeight="1" x14ac:dyDescent="0.2">
      <c r="A21" s="20" t="s">
        <v>39</v>
      </c>
      <c r="B21" s="22" t="s">
        <v>40</v>
      </c>
      <c r="C21" s="24">
        <v>1201230</v>
      </c>
      <c r="D21" s="23">
        <v>101500</v>
      </c>
      <c r="E21" s="19">
        <v>1261291</v>
      </c>
      <c r="F21" s="19">
        <v>101500</v>
      </c>
      <c r="G21" s="19">
        <v>1286516</v>
      </c>
      <c r="H21" s="19">
        <v>103530</v>
      </c>
    </row>
    <row r="22" spans="1:20" ht="20.100000000000001" customHeight="1" x14ac:dyDescent="0.2">
      <c r="A22" s="20" t="s">
        <v>41</v>
      </c>
      <c r="B22" s="22" t="s">
        <v>42</v>
      </c>
      <c r="C22" s="24">
        <v>143000</v>
      </c>
      <c r="D22" s="23">
        <v>10000</v>
      </c>
      <c r="E22" s="19">
        <v>147000</v>
      </c>
      <c r="F22" s="19">
        <v>10000</v>
      </c>
      <c r="G22" s="19">
        <v>149940</v>
      </c>
      <c r="H22" s="19">
        <v>10200</v>
      </c>
    </row>
    <row r="23" spans="1:20" ht="20.100000000000001" customHeight="1" x14ac:dyDescent="0.2">
      <c r="A23" s="20" t="s">
        <v>43</v>
      </c>
      <c r="B23" s="16" t="s">
        <v>44</v>
      </c>
      <c r="C23" s="25">
        <v>4000</v>
      </c>
      <c r="D23" s="17">
        <v>0</v>
      </c>
      <c r="E23" s="19">
        <v>4000</v>
      </c>
      <c r="F23" s="19">
        <v>0</v>
      </c>
      <c r="G23" s="19">
        <v>4000</v>
      </c>
      <c r="H23" s="19">
        <v>0</v>
      </c>
    </row>
    <row r="24" spans="1:20" ht="20.100000000000001" customHeight="1" x14ac:dyDescent="0.2">
      <c r="A24" s="20" t="s">
        <v>45</v>
      </c>
      <c r="B24" s="16" t="s">
        <v>46</v>
      </c>
      <c r="C24" s="25">
        <v>0</v>
      </c>
      <c r="D24" s="17">
        <v>0</v>
      </c>
      <c r="E24" s="19">
        <v>0</v>
      </c>
      <c r="F24" s="19">
        <v>0</v>
      </c>
      <c r="G24" s="19">
        <v>0</v>
      </c>
      <c r="H24" s="19">
        <v>0</v>
      </c>
    </row>
    <row r="25" spans="1:20" ht="20.100000000000001" customHeight="1" x14ac:dyDescent="0.2">
      <c r="A25" s="20" t="s">
        <v>47</v>
      </c>
      <c r="B25" s="16" t="s">
        <v>48</v>
      </c>
      <c r="C25" s="25">
        <v>0</v>
      </c>
      <c r="D25" s="17">
        <v>0</v>
      </c>
      <c r="E25" s="19">
        <v>0</v>
      </c>
      <c r="F25" s="19">
        <v>0</v>
      </c>
      <c r="G25" s="19">
        <v>0</v>
      </c>
      <c r="H25" s="19">
        <v>0</v>
      </c>
    </row>
    <row r="26" spans="1:20" ht="20.100000000000001" customHeight="1" x14ac:dyDescent="0.2">
      <c r="A26" s="20" t="s">
        <v>49</v>
      </c>
      <c r="B26" s="16" t="s">
        <v>50</v>
      </c>
      <c r="C26" s="17">
        <v>8000</v>
      </c>
      <c r="D26" s="17">
        <v>0</v>
      </c>
      <c r="E26" s="19">
        <v>8000</v>
      </c>
      <c r="F26" s="19">
        <v>0</v>
      </c>
      <c r="G26" s="19">
        <v>8160</v>
      </c>
      <c r="H26" s="19">
        <v>0</v>
      </c>
    </row>
    <row r="27" spans="1:20" ht="20.100000000000001" customHeight="1" x14ac:dyDescent="0.2">
      <c r="A27" s="20" t="s">
        <v>51</v>
      </c>
      <c r="B27" s="16" t="s">
        <v>52</v>
      </c>
      <c r="C27" s="25">
        <v>0</v>
      </c>
      <c r="D27" s="17">
        <v>0</v>
      </c>
      <c r="E27" s="19">
        <v>0</v>
      </c>
      <c r="F27" s="19">
        <v>0</v>
      </c>
      <c r="G27" s="19">
        <v>0</v>
      </c>
      <c r="H27" s="19">
        <v>0</v>
      </c>
    </row>
    <row r="28" spans="1:20" ht="20.100000000000001" customHeight="1" x14ac:dyDescent="0.2">
      <c r="A28" s="20" t="s">
        <v>53</v>
      </c>
      <c r="B28" s="22" t="s">
        <v>54</v>
      </c>
      <c r="C28" s="24">
        <v>736000</v>
      </c>
      <c r="D28" s="17">
        <v>40000</v>
      </c>
      <c r="E28" s="19">
        <v>700000</v>
      </c>
      <c r="F28" s="19">
        <v>40000</v>
      </c>
      <c r="G28" s="19">
        <v>700000</v>
      </c>
      <c r="H28" s="19">
        <v>40000</v>
      </c>
    </row>
    <row r="29" spans="1:20" ht="20.100000000000001" customHeight="1" x14ac:dyDescent="0.2">
      <c r="A29" s="20" t="s">
        <v>55</v>
      </c>
      <c r="B29" s="16" t="s">
        <v>56</v>
      </c>
      <c r="C29" s="25">
        <v>0</v>
      </c>
      <c r="D29" s="17">
        <v>0</v>
      </c>
      <c r="E29" s="19">
        <v>0</v>
      </c>
      <c r="F29" s="19">
        <v>0</v>
      </c>
      <c r="G29" s="19">
        <v>0</v>
      </c>
      <c r="H29" s="19">
        <v>0</v>
      </c>
    </row>
    <row r="30" spans="1:20" ht="20.100000000000001" customHeight="1" x14ac:dyDescent="0.2">
      <c r="A30" s="20" t="s">
        <v>57</v>
      </c>
      <c r="B30" s="16" t="s">
        <v>58</v>
      </c>
      <c r="C30" s="25">
        <v>0</v>
      </c>
      <c r="D30" s="17">
        <v>0</v>
      </c>
      <c r="E30" s="19">
        <v>0</v>
      </c>
      <c r="F30" s="19">
        <v>0</v>
      </c>
      <c r="G30" s="19">
        <v>0</v>
      </c>
      <c r="H30" s="19">
        <v>0</v>
      </c>
    </row>
    <row r="31" spans="1:20" ht="20.100000000000001" customHeight="1" x14ac:dyDescent="0.2">
      <c r="A31" s="20" t="s">
        <v>59</v>
      </c>
      <c r="B31" s="16" t="s">
        <v>60</v>
      </c>
      <c r="C31" s="17">
        <v>0</v>
      </c>
      <c r="D31" s="17">
        <v>0</v>
      </c>
      <c r="E31" s="19">
        <v>0</v>
      </c>
      <c r="F31" s="19">
        <v>0</v>
      </c>
      <c r="G31" s="19">
        <v>0</v>
      </c>
      <c r="H31" s="19">
        <v>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>
        <v>0</v>
      </c>
      <c r="D32" s="17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t="20.100000000000001" customHeight="1" x14ac:dyDescent="0.2">
      <c r="A33" s="20" t="s">
        <v>63</v>
      </c>
      <c r="B33" s="16" t="s">
        <v>64</v>
      </c>
      <c r="C33" s="17">
        <v>0</v>
      </c>
      <c r="D33" s="17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20.100000000000001" customHeight="1" x14ac:dyDescent="0.2">
      <c r="A34" s="15" t="s">
        <v>65</v>
      </c>
      <c r="B34" s="16" t="s">
        <v>66</v>
      </c>
      <c r="C34" s="17">
        <f t="shared" ref="C34:H34" si="3">C6-C12</f>
        <v>0</v>
      </c>
      <c r="D34" s="17">
        <f t="shared" si="3"/>
        <v>3500</v>
      </c>
      <c r="E34" s="17">
        <f t="shared" si="3"/>
        <v>0</v>
      </c>
      <c r="F34" s="17">
        <f t="shared" si="3"/>
        <v>3500</v>
      </c>
      <c r="G34" s="17">
        <f t="shared" si="3"/>
        <v>0</v>
      </c>
      <c r="H34" s="17">
        <f t="shared" si="3"/>
        <v>4370</v>
      </c>
    </row>
    <row r="35" spans="1:8" ht="18" customHeight="1" x14ac:dyDescent="0.2">
      <c r="A35" s="26" t="s">
        <v>67</v>
      </c>
      <c r="B35" s="27" t="s">
        <v>68</v>
      </c>
      <c r="C35" s="28">
        <v>30522</v>
      </c>
      <c r="D35" s="28"/>
      <c r="E35" s="29">
        <v>32048</v>
      </c>
      <c r="F35" s="29"/>
      <c r="G35" s="29">
        <v>32689</v>
      </c>
      <c r="H35" s="29"/>
    </row>
    <row r="36" spans="1:8" ht="18" customHeight="1" x14ac:dyDescent="0.2">
      <c r="A36" s="26" t="s">
        <v>69</v>
      </c>
      <c r="B36" s="27" t="s">
        <v>70</v>
      </c>
      <c r="C36" s="28">
        <v>9.125</v>
      </c>
      <c r="D36" s="28"/>
      <c r="E36" s="29">
        <v>9.125</v>
      </c>
      <c r="F36" s="29"/>
      <c r="G36" s="29">
        <v>9.125</v>
      </c>
      <c r="H36" s="29"/>
    </row>
    <row r="37" spans="1:8" ht="18" customHeight="1" x14ac:dyDescent="0.2">
      <c r="A37" s="26" t="s">
        <v>71</v>
      </c>
      <c r="B37" s="27" t="s">
        <v>72</v>
      </c>
      <c r="C37" s="28">
        <v>11</v>
      </c>
      <c r="D37" s="28"/>
      <c r="E37" s="29">
        <v>11</v>
      </c>
      <c r="F37" s="29"/>
      <c r="G37" s="29">
        <v>11</v>
      </c>
      <c r="H37" s="29"/>
    </row>
    <row r="38" spans="1:8" ht="18" customHeight="1" x14ac:dyDescent="0.2">
      <c r="A38" s="30" t="s">
        <v>73</v>
      </c>
      <c r="B38" s="31"/>
      <c r="C38" s="31"/>
      <c r="D38" s="31"/>
    </row>
    <row r="39" spans="1:8" ht="18" customHeight="1" x14ac:dyDescent="0.2">
      <c r="A39" s="120" t="s">
        <v>74</v>
      </c>
      <c r="B39" s="4"/>
      <c r="C39" s="4" t="s">
        <v>75</v>
      </c>
      <c r="D39" s="4"/>
    </row>
    <row r="40" spans="1:8" ht="18" customHeight="1" x14ac:dyDescent="0.2">
      <c r="A40" s="120" t="s">
        <v>76</v>
      </c>
      <c r="B40" s="4"/>
      <c r="C40" s="4" t="s">
        <v>77</v>
      </c>
      <c r="D40" s="4"/>
    </row>
    <row r="41" spans="1:8" ht="18" customHeight="1" x14ac:dyDescent="0.2">
      <c r="B41" s="4"/>
    </row>
    <row r="42" spans="1:8" ht="18" customHeight="1" x14ac:dyDescent="0.2">
      <c r="B42" s="4"/>
    </row>
    <row r="44" spans="1:8" ht="18" customHeight="1" x14ac:dyDescent="0.2">
      <c r="A44" s="34" t="s">
        <v>78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123" customWidth="1"/>
    <col min="3" max="3" width="13" style="123" customWidth="1"/>
    <col min="4" max="4" width="12.140625" style="123" customWidth="1"/>
    <col min="5" max="6" width="11.42578125" style="123" customWidth="1"/>
    <col min="7" max="7" width="10.85546875" style="123" customWidth="1"/>
    <col min="8" max="8" width="11" style="123" customWidth="1"/>
    <col min="9" max="256" width="9.140625" style="123"/>
    <col min="257" max="257" width="5.7109375" style="123" customWidth="1"/>
    <col min="258" max="258" width="39.140625" style="123" customWidth="1"/>
    <col min="259" max="259" width="13" style="123" customWidth="1"/>
    <col min="260" max="260" width="12.140625" style="123" customWidth="1"/>
    <col min="261" max="262" width="11.42578125" style="123" customWidth="1"/>
    <col min="263" max="263" width="10.85546875" style="123" customWidth="1"/>
    <col min="264" max="264" width="11" style="123" customWidth="1"/>
    <col min="265" max="512" width="9.140625" style="123"/>
    <col min="513" max="513" width="5.7109375" style="123" customWidth="1"/>
    <col min="514" max="514" width="39.140625" style="123" customWidth="1"/>
    <col min="515" max="515" width="13" style="123" customWidth="1"/>
    <col min="516" max="516" width="12.140625" style="123" customWidth="1"/>
    <col min="517" max="518" width="11.42578125" style="123" customWidth="1"/>
    <col min="519" max="519" width="10.85546875" style="123" customWidth="1"/>
    <col min="520" max="520" width="11" style="123" customWidth="1"/>
    <col min="521" max="768" width="9.140625" style="123"/>
    <col min="769" max="769" width="5.7109375" style="123" customWidth="1"/>
    <col min="770" max="770" width="39.140625" style="123" customWidth="1"/>
    <col min="771" max="771" width="13" style="123" customWidth="1"/>
    <col min="772" max="772" width="12.140625" style="123" customWidth="1"/>
    <col min="773" max="774" width="11.42578125" style="123" customWidth="1"/>
    <col min="775" max="775" width="10.85546875" style="123" customWidth="1"/>
    <col min="776" max="776" width="11" style="123" customWidth="1"/>
    <col min="777" max="1024" width="9.140625" style="123"/>
    <col min="1025" max="1025" width="5.7109375" style="123" customWidth="1"/>
    <col min="1026" max="1026" width="39.140625" style="123" customWidth="1"/>
    <col min="1027" max="1027" width="13" style="123" customWidth="1"/>
    <col min="1028" max="1028" width="12.140625" style="123" customWidth="1"/>
    <col min="1029" max="1030" width="11.42578125" style="123" customWidth="1"/>
    <col min="1031" max="1031" width="10.85546875" style="123" customWidth="1"/>
    <col min="1032" max="1032" width="11" style="123" customWidth="1"/>
    <col min="1033" max="1280" width="9.140625" style="123"/>
    <col min="1281" max="1281" width="5.7109375" style="123" customWidth="1"/>
    <col min="1282" max="1282" width="39.140625" style="123" customWidth="1"/>
    <col min="1283" max="1283" width="13" style="123" customWidth="1"/>
    <col min="1284" max="1284" width="12.140625" style="123" customWidth="1"/>
    <col min="1285" max="1286" width="11.42578125" style="123" customWidth="1"/>
    <col min="1287" max="1287" width="10.85546875" style="123" customWidth="1"/>
    <col min="1288" max="1288" width="11" style="123" customWidth="1"/>
    <col min="1289" max="1536" width="9.140625" style="123"/>
    <col min="1537" max="1537" width="5.7109375" style="123" customWidth="1"/>
    <col min="1538" max="1538" width="39.140625" style="123" customWidth="1"/>
    <col min="1539" max="1539" width="13" style="123" customWidth="1"/>
    <col min="1540" max="1540" width="12.140625" style="123" customWidth="1"/>
    <col min="1541" max="1542" width="11.42578125" style="123" customWidth="1"/>
    <col min="1543" max="1543" width="10.85546875" style="123" customWidth="1"/>
    <col min="1544" max="1544" width="11" style="123" customWidth="1"/>
    <col min="1545" max="1792" width="9.140625" style="123"/>
    <col min="1793" max="1793" width="5.7109375" style="123" customWidth="1"/>
    <col min="1794" max="1794" width="39.140625" style="123" customWidth="1"/>
    <col min="1795" max="1795" width="13" style="123" customWidth="1"/>
    <col min="1796" max="1796" width="12.140625" style="123" customWidth="1"/>
    <col min="1797" max="1798" width="11.42578125" style="123" customWidth="1"/>
    <col min="1799" max="1799" width="10.85546875" style="123" customWidth="1"/>
    <col min="1800" max="1800" width="11" style="123" customWidth="1"/>
    <col min="1801" max="2048" width="9.140625" style="123"/>
    <col min="2049" max="2049" width="5.7109375" style="123" customWidth="1"/>
    <col min="2050" max="2050" width="39.140625" style="123" customWidth="1"/>
    <col min="2051" max="2051" width="13" style="123" customWidth="1"/>
    <col min="2052" max="2052" width="12.140625" style="123" customWidth="1"/>
    <col min="2053" max="2054" width="11.42578125" style="123" customWidth="1"/>
    <col min="2055" max="2055" width="10.85546875" style="123" customWidth="1"/>
    <col min="2056" max="2056" width="11" style="123" customWidth="1"/>
    <col min="2057" max="2304" width="9.140625" style="123"/>
    <col min="2305" max="2305" width="5.7109375" style="123" customWidth="1"/>
    <col min="2306" max="2306" width="39.140625" style="123" customWidth="1"/>
    <col min="2307" max="2307" width="13" style="123" customWidth="1"/>
    <col min="2308" max="2308" width="12.140625" style="123" customWidth="1"/>
    <col min="2309" max="2310" width="11.42578125" style="123" customWidth="1"/>
    <col min="2311" max="2311" width="10.85546875" style="123" customWidth="1"/>
    <col min="2312" max="2312" width="11" style="123" customWidth="1"/>
    <col min="2313" max="2560" width="9.140625" style="123"/>
    <col min="2561" max="2561" width="5.7109375" style="123" customWidth="1"/>
    <col min="2562" max="2562" width="39.140625" style="123" customWidth="1"/>
    <col min="2563" max="2563" width="13" style="123" customWidth="1"/>
    <col min="2564" max="2564" width="12.140625" style="123" customWidth="1"/>
    <col min="2565" max="2566" width="11.42578125" style="123" customWidth="1"/>
    <col min="2567" max="2567" width="10.85546875" style="123" customWidth="1"/>
    <col min="2568" max="2568" width="11" style="123" customWidth="1"/>
    <col min="2569" max="2816" width="9.140625" style="123"/>
    <col min="2817" max="2817" width="5.7109375" style="123" customWidth="1"/>
    <col min="2818" max="2818" width="39.140625" style="123" customWidth="1"/>
    <col min="2819" max="2819" width="13" style="123" customWidth="1"/>
    <col min="2820" max="2820" width="12.140625" style="123" customWidth="1"/>
    <col min="2821" max="2822" width="11.42578125" style="123" customWidth="1"/>
    <col min="2823" max="2823" width="10.85546875" style="123" customWidth="1"/>
    <col min="2824" max="2824" width="11" style="123" customWidth="1"/>
    <col min="2825" max="3072" width="9.140625" style="123"/>
    <col min="3073" max="3073" width="5.7109375" style="123" customWidth="1"/>
    <col min="3074" max="3074" width="39.140625" style="123" customWidth="1"/>
    <col min="3075" max="3075" width="13" style="123" customWidth="1"/>
    <col min="3076" max="3076" width="12.140625" style="123" customWidth="1"/>
    <col min="3077" max="3078" width="11.42578125" style="123" customWidth="1"/>
    <col min="3079" max="3079" width="10.85546875" style="123" customWidth="1"/>
    <col min="3080" max="3080" width="11" style="123" customWidth="1"/>
    <col min="3081" max="3328" width="9.140625" style="123"/>
    <col min="3329" max="3329" width="5.7109375" style="123" customWidth="1"/>
    <col min="3330" max="3330" width="39.140625" style="123" customWidth="1"/>
    <col min="3331" max="3331" width="13" style="123" customWidth="1"/>
    <col min="3332" max="3332" width="12.140625" style="123" customWidth="1"/>
    <col min="3333" max="3334" width="11.42578125" style="123" customWidth="1"/>
    <col min="3335" max="3335" width="10.85546875" style="123" customWidth="1"/>
    <col min="3336" max="3336" width="11" style="123" customWidth="1"/>
    <col min="3337" max="3584" width="9.140625" style="123"/>
    <col min="3585" max="3585" width="5.7109375" style="123" customWidth="1"/>
    <col min="3586" max="3586" width="39.140625" style="123" customWidth="1"/>
    <col min="3587" max="3587" width="13" style="123" customWidth="1"/>
    <col min="3588" max="3588" width="12.140625" style="123" customWidth="1"/>
    <col min="3589" max="3590" width="11.42578125" style="123" customWidth="1"/>
    <col min="3591" max="3591" width="10.85546875" style="123" customWidth="1"/>
    <col min="3592" max="3592" width="11" style="123" customWidth="1"/>
    <col min="3593" max="3840" width="9.140625" style="123"/>
    <col min="3841" max="3841" width="5.7109375" style="123" customWidth="1"/>
    <col min="3842" max="3842" width="39.140625" style="123" customWidth="1"/>
    <col min="3843" max="3843" width="13" style="123" customWidth="1"/>
    <col min="3844" max="3844" width="12.140625" style="123" customWidth="1"/>
    <col min="3845" max="3846" width="11.42578125" style="123" customWidth="1"/>
    <col min="3847" max="3847" width="10.85546875" style="123" customWidth="1"/>
    <col min="3848" max="3848" width="11" style="123" customWidth="1"/>
    <col min="3849" max="4096" width="9.140625" style="123"/>
    <col min="4097" max="4097" width="5.7109375" style="123" customWidth="1"/>
    <col min="4098" max="4098" width="39.140625" style="123" customWidth="1"/>
    <col min="4099" max="4099" width="13" style="123" customWidth="1"/>
    <col min="4100" max="4100" width="12.140625" style="123" customWidth="1"/>
    <col min="4101" max="4102" width="11.42578125" style="123" customWidth="1"/>
    <col min="4103" max="4103" width="10.85546875" style="123" customWidth="1"/>
    <col min="4104" max="4104" width="11" style="123" customWidth="1"/>
    <col min="4105" max="4352" width="9.140625" style="123"/>
    <col min="4353" max="4353" width="5.7109375" style="123" customWidth="1"/>
    <col min="4354" max="4354" width="39.140625" style="123" customWidth="1"/>
    <col min="4355" max="4355" width="13" style="123" customWidth="1"/>
    <col min="4356" max="4356" width="12.140625" style="123" customWidth="1"/>
    <col min="4357" max="4358" width="11.42578125" style="123" customWidth="1"/>
    <col min="4359" max="4359" width="10.85546875" style="123" customWidth="1"/>
    <col min="4360" max="4360" width="11" style="123" customWidth="1"/>
    <col min="4361" max="4608" width="9.140625" style="123"/>
    <col min="4609" max="4609" width="5.7109375" style="123" customWidth="1"/>
    <col min="4610" max="4610" width="39.140625" style="123" customWidth="1"/>
    <col min="4611" max="4611" width="13" style="123" customWidth="1"/>
    <col min="4612" max="4612" width="12.140625" style="123" customWidth="1"/>
    <col min="4613" max="4614" width="11.42578125" style="123" customWidth="1"/>
    <col min="4615" max="4615" width="10.85546875" style="123" customWidth="1"/>
    <col min="4616" max="4616" width="11" style="123" customWidth="1"/>
    <col min="4617" max="4864" width="9.140625" style="123"/>
    <col min="4865" max="4865" width="5.7109375" style="123" customWidth="1"/>
    <col min="4866" max="4866" width="39.140625" style="123" customWidth="1"/>
    <col min="4867" max="4867" width="13" style="123" customWidth="1"/>
    <col min="4868" max="4868" width="12.140625" style="123" customWidth="1"/>
    <col min="4869" max="4870" width="11.42578125" style="123" customWidth="1"/>
    <col min="4871" max="4871" width="10.85546875" style="123" customWidth="1"/>
    <col min="4872" max="4872" width="11" style="123" customWidth="1"/>
    <col min="4873" max="5120" width="9.140625" style="123"/>
    <col min="5121" max="5121" width="5.7109375" style="123" customWidth="1"/>
    <col min="5122" max="5122" width="39.140625" style="123" customWidth="1"/>
    <col min="5123" max="5123" width="13" style="123" customWidth="1"/>
    <col min="5124" max="5124" width="12.140625" style="123" customWidth="1"/>
    <col min="5125" max="5126" width="11.42578125" style="123" customWidth="1"/>
    <col min="5127" max="5127" width="10.85546875" style="123" customWidth="1"/>
    <col min="5128" max="5128" width="11" style="123" customWidth="1"/>
    <col min="5129" max="5376" width="9.140625" style="123"/>
    <col min="5377" max="5377" width="5.7109375" style="123" customWidth="1"/>
    <col min="5378" max="5378" width="39.140625" style="123" customWidth="1"/>
    <col min="5379" max="5379" width="13" style="123" customWidth="1"/>
    <col min="5380" max="5380" width="12.140625" style="123" customWidth="1"/>
    <col min="5381" max="5382" width="11.42578125" style="123" customWidth="1"/>
    <col min="5383" max="5383" width="10.85546875" style="123" customWidth="1"/>
    <col min="5384" max="5384" width="11" style="123" customWidth="1"/>
    <col min="5385" max="5632" width="9.140625" style="123"/>
    <col min="5633" max="5633" width="5.7109375" style="123" customWidth="1"/>
    <col min="5634" max="5634" width="39.140625" style="123" customWidth="1"/>
    <col min="5635" max="5635" width="13" style="123" customWidth="1"/>
    <col min="5636" max="5636" width="12.140625" style="123" customWidth="1"/>
    <col min="5637" max="5638" width="11.42578125" style="123" customWidth="1"/>
    <col min="5639" max="5639" width="10.85546875" style="123" customWidth="1"/>
    <col min="5640" max="5640" width="11" style="123" customWidth="1"/>
    <col min="5641" max="5888" width="9.140625" style="123"/>
    <col min="5889" max="5889" width="5.7109375" style="123" customWidth="1"/>
    <col min="5890" max="5890" width="39.140625" style="123" customWidth="1"/>
    <col min="5891" max="5891" width="13" style="123" customWidth="1"/>
    <col min="5892" max="5892" width="12.140625" style="123" customWidth="1"/>
    <col min="5893" max="5894" width="11.42578125" style="123" customWidth="1"/>
    <col min="5895" max="5895" width="10.85546875" style="123" customWidth="1"/>
    <col min="5896" max="5896" width="11" style="123" customWidth="1"/>
    <col min="5897" max="6144" width="9.140625" style="123"/>
    <col min="6145" max="6145" width="5.7109375" style="123" customWidth="1"/>
    <col min="6146" max="6146" width="39.140625" style="123" customWidth="1"/>
    <col min="6147" max="6147" width="13" style="123" customWidth="1"/>
    <col min="6148" max="6148" width="12.140625" style="123" customWidth="1"/>
    <col min="6149" max="6150" width="11.42578125" style="123" customWidth="1"/>
    <col min="6151" max="6151" width="10.85546875" style="123" customWidth="1"/>
    <col min="6152" max="6152" width="11" style="123" customWidth="1"/>
    <col min="6153" max="6400" width="9.140625" style="123"/>
    <col min="6401" max="6401" width="5.7109375" style="123" customWidth="1"/>
    <col min="6402" max="6402" width="39.140625" style="123" customWidth="1"/>
    <col min="6403" max="6403" width="13" style="123" customWidth="1"/>
    <col min="6404" max="6404" width="12.140625" style="123" customWidth="1"/>
    <col min="6405" max="6406" width="11.42578125" style="123" customWidth="1"/>
    <col min="6407" max="6407" width="10.85546875" style="123" customWidth="1"/>
    <col min="6408" max="6408" width="11" style="123" customWidth="1"/>
    <col min="6409" max="6656" width="9.140625" style="123"/>
    <col min="6657" max="6657" width="5.7109375" style="123" customWidth="1"/>
    <col min="6658" max="6658" width="39.140625" style="123" customWidth="1"/>
    <col min="6659" max="6659" width="13" style="123" customWidth="1"/>
    <col min="6660" max="6660" width="12.140625" style="123" customWidth="1"/>
    <col min="6661" max="6662" width="11.42578125" style="123" customWidth="1"/>
    <col min="6663" max="6663" width="10.85546875" style="123" customWidth="1"/>
    <col min="6664" max="6664" width="11" style="123" customWidth="1"/>
    <col min="6665" max="6912" width="9.140625" style="123"/>
    <col min="6913" max="6913" width="5.7109375" style="123" customWidth="1"/>
    <col min="6914" max="6914" width="39.140625" style="123" customWidth="1"/>
    <col min="6915" max="6915" width="13" style="123" customWidth="1"/>
    <col min="6916" max="6916" width="12.140625" style="123" customWidth="1"/>
    <col min="6917" max="6918" width="11.42578125" style="123" customWidth="1"/>
    <col min="6919" max="6919" width="10.85546875" style="123" customWidth="1"/>
    <col min="6920" max="6920" width="11" style="123" customWidth="1"/>
    <col min="6921" max="7168" width="9.140625" style="123"/>
    <col min="7169" max="7169" width="5.7109375" style="123" customWidth="1"/>
    <col min="7170" max="7170" width="39.140625" style="123" customWidth="1"/>
    <col min="7171" max="7171" width="13" style="123" customWidth="1"/>
    <col min="7172" max="7172" width="12.140625" style="123" customWidth="1"/>
    <col min="7173" max="7174" width="11.42578125" style="123" customWidth="1"/>
    <col min="7175" max="7175" width="10.85546875" style="123" customWidth="1"/>
    <col min="7176" max="7176" width="11" style="123" customWidth="1"/>
    <col min="7177" max="7424" width="9.140625" style="123"/>
    <col min="7425" max="7425" width="5.7109375" style="123" customWidth="1"/>
    <col min="7426" max="7426" width="39.140625" style="123" customWidth="1"/>
    <col min="7427" max="7427" width="13" style="123" customWidth="1"/>
    <col min="7428" max="7428" width="12.140625" style="123" customWidth="1"/>
    <col min="7429" max="7430" width="11.42578125" style="123" customWidth="1"/>
    <col min="7431" max="7431" width="10.85546875" style="123" customWidth="1"/>
    <col min="7432" max="7432" width="11" style="123" customWidth="1"/>
    <col min="7433" max="7680" width="9.140625" style="123"/>
    <col min="7681" max="7681" width="5.7109375" style="123" customWidth="1"/>
    <col min="7682" max="7682" width="39.140625" style="123" customWidth="1"/>
    <col min="7683" max="7683" width="13" style="123" customWidth="1"/>
    <col min="7684" max="7684" width="12.140625" style="123" customWidth="1"/>
    <col min="7685" max="7686" width="11.42578125" style="123" customWidth="1"/>
    <col min="7687" max="7687" width="10.85546875" style="123" customWidth="1"/>
    <col min="7688" max="7688" width="11" style="123" customWidth="1"/>
    <col min="7689" max="7936" width="9.140625" style="123"/>
    <col min="7937" max="7937" width="5.7109375" style="123" customWidth="1"/>
    <col min="7938" max="7938" width="39.140625" style="123" customWidth="1"/>
    <col min="7939" max="7939" width="13" style="123" customWidth="1"/>
    <col min="7940" max="7940" width="12.140625" style="123" customWidth="1"/>
    <col min="7941" max="7942" width="11.42578125" style="123" customWidth="1"/>
    <col min="7943" max="7943" width="10.85546875" style="123" customWidth="1"/>
    <col min="7944" max="7944" width="11" style="123" customWidth="1"/>
    <col min="7945" max="8192" width="9.140625" style="123"/>
    <col min="8193" max="8193" width="5.7109375" style="123" customWidth="1"/>
    <col min="8194" max="8194" width="39.140625" style="123" customWidth="1"/>
    <col min="8195" max="8195" width="13" style="123" customWidth="1"/>
    <col min="8196" max="8196" width="12.140625" style="123" customWidth="1"/>
    <col min="8197" max="8198" width="11.42578125" style="123" customWidth="1"/>
    <col min="8199" max="8199" width="10.85546875" style="123" customWidth="1"/>
    <col min="8200" max="8200" width="11" style="123" customWidth="1"/>
    <col min="8201" max="8448" width="9.140625" style="123"/>
    <col min="8449" max="8449" width="5.7109375" style="123" customWidth="1"/>
    <col min="8450" max="8450" width="39.140625" style="123" customWidth="1"/>
    <col min="8451" max="8451" width="13" style="123" customWidth="1"/>
    <col min="8452" max="8452" width="12.140625" style="123" customWidth="1"/>
    <col min="8453" max="8454" width="11.42578125" style="123" customWidth="1"/>
    <col min="8455" max="8455" width="10.85546875" style="123" customWidth="1"/>
    <col min="8456" max="8456" width="11" style="123" customWidth="1"/>
    <col min="8457" max="8704" width="9.140625" style="123"/>
    <col min="8705" max="8705" width="5.7109375" style="123" customWidth="1"/>
    <col min="8706" max="8706" width="39.140625" style="123" customWidth="1"/>
    <col min="8707" max="8707" width="13" style="123" customWidth="1"/>
    <col min="8708" max="8708" width="12.140625" style="123" customWidth="1"/>
    <col min="8709" max="8710" width="11.42578125" style="123" customWidth="1"/>
    <col min="8711" max="8711" width="10.85546875" style="123" customWidth="1"/>
    <col min="8712" max="8712" width="11" style="123" customWidth="1"/>
    <col min="8713" max="8960" width="9.140625" style="123"/>
    <col min="8961" max="8961" width="5.7109375" style="123" customWidth="1"/>
    <col min="8962" max="8962" width="39.140625" style="123" customWidth="1"/>
    <col min="8963" max="8963" width="13" style="123" customWidth="1"/>
    <col min="8964" max="8964" width="12.140625" style="123" customWidth="1"/>
    <col min="8965" max="8966" width="11.42578125" style="123" customWidth="1"/>
    <col min="8967" max="8967" width="10.85546875" style="123" customWidth="1"/>
    <col min="8968" max="8968" width="11" style="123" customWidth="1"/>
    <col min="8969" max="9216" width="9.140625" style="123"/>
    <col min="9217" max="9217" width="5.7109375" style="123" customWidth="1"/>
    <col min="9218" max="9218" width="39.140625" style="123" customWidth="1"/>
    <col min="9219" max="9219" width="13" style="123" customWidth="1"/>
    <col min="9220" max="9220" width="12.140625" style="123" customWidth="1"/>
    <col min="9221" max="9222" width="11.42578125" style="123" customWidth="1"/>
    <col min="9223" max="9223" width="10.85546875" style="123" customWidth="1"/>
    <col min="9224" max="9224" width="11" style="123" customWidth="1"/>
    <col min="9225" max="9472" width="9.140625" style="123"/>
    <col min="9473" max="9473" width="5.7109375" style="123" customWidth="1"/>
    <col min="9474" max="9474" width="39.140625" style="123" customWidth="1"/>
    <col min="9475" max="9475" width="13" style="123" customWidth="1"/>
    <col min="9476" max="9476" width="12.140625" style="123" customWidth="1"/>
    <col min="9477" max="9478" width="11.42578125" style="123" customWidth="1"/>
    <col min="9479" max="9479" width="10.85546875" style="123" customWidth="1"/>
    <col min="9480" max="9480" width="11" style="123" customWidth="1"/>
    <col min="9481" max="9728" width="9.140625" style="123"/>
    <col min="9729" max="9729" width="5.7109375" style="123" customWidth="1"/>
    <col min="9730" max="9730" width="39.140625" style="123" customWidth="1"/>
    <col min="9731" max="9731" width="13" style="123" customWidth="1"/>
    <col min="9732" max="9732" width="12.140625" style="123" customWidth="1"/>
    <col min="9733" max="9734" width="11.42578125" style="123" customWidth="1"/>
    <col min="9735" max="9735" width="10.85546875" style="123" customWidth="1"/>
    <col min="9736" max="9736" width="11" style="123" customWidth="1"/>
    <col min="9737" max="9984" width="9.140625" style="123"/>
    <col min="9985" max="9985" width="5.7109375" style="123" customWidth="1"/>
    <col min="9986" max="9986" width="39.140625" style="123" customWidth="1"/>
    <col min="9987" max="9987" width="13" style="123" customWidth="1"/>
    <col min="9988" max="9988" width="12.140625" style="123" customWidth="1"/>
    <col min="9989" max="9990" width="11.42578125" style="123" customWidth="1"/>
    <col min="9991" max="9991" width="10.85546875" style="123" customWidth="1"/>
    <col min="9992" max="9992" width="11" style="123" customWidth="1"/>
    <col min="9993" max="10240" width="9.140625" style="123"/>
    <col min="10241" max="10241" width="5.7109375" style="123" customWidth="1"/>
    <col min="10242" max="10242" width="39.140625" style="123" customWidth="1"/>
    <col min="10243" max="10243" width="13" style="123" customWidth="1"/>
    <col min="10244" max="10244" width="12.140625" style="123" customWidth="1"/>
    <col min="10245" max="10246" width="11.42578125" style="123" customWidth="1"/>
    <col min="10247" max="10247" width="10.85546875" style="123" customWidth="1"/>
    <col min="10248" max="10248" width="11" style="123" customWidth="1"/>
    <col min="10249" max="10496" width="9.140625" style="123"/>
    <col min="10497" max="10497" width="5.7109375" style="123" customWidth="1"/>
    <col min="10498" max="10498" width="39.140625" style="123" customWidth="1"/>
    <col min="10499" max="10499" width="13" style="123" customWidth="1"/>
    <col min="10500" max="10500" width="12.140625" style="123" customWidth="1"/>
    <col min="10501" max="10502" width="11.42578125" style="123" customWidth="1"/>
    <col min="10503" max="10503" width="10.85546875" style="123" customWidth="1"/>
    <col min="10504" max="10504" width="11" style="123" customWidth="1"/>
    <col min="10505" max="10752" width="9.140625" style="123"/>
    <col min="10753" max="10753" width="5.7109375" style="123" customWidth="1"/>
    <col min="10754" max="10754" width="39.140625" style="123" customWidth="1"/>
    <col min="10755" max="10755" width="13" style="123" customWidth="1"/>
    <col min="10756" max="10756" width="12.140625" style="123" customWidth="1"/>
    <col min="10757" max="10758" width="11.42578125" style="123" customWidth="1"/>
    <col min="10759" max="10759" width="10.85546875" style="123" customWidth="1"/>
    <col min="10760" max="10760" width="11" style="123" customWidth="1"/>
    <col min="10761" max="11008" width="9.140625" style="123"/>
    <col min="11009" max="11009" width="5.7109375" style="123" customWidth="1"/>
    <col min="11010" max="11010" width="39.140625" style="123" customWidth="1"/>
    <col min="11011" max="11011" width="13" style="123" customWidth="1"/>
    <col min="11012" max="11012" width="12.140625" style="123" customWidth="1"/>
    <col min="11013" max="11014" width="11.42578125" style="123" customWidth="1"/>
    <col min="11015" max="11015" width="10.85546875" style="123" customWidth="1"/>
    <col min="11016" max="11016" width="11" style="123" customWidth="1"/>
    <col min="11017" max="11264" width="9.140625" style="123"/>
    <col min="11265" max="11265" width="5.7109375" style="123" customWidth="1"/>
    <col min="11266" max="11266" width="39.140625" style="123" customWidth="1"/>
    <col min="11267" max="11267" width="13" style="123" customWidth="1"/>
    <col min="11268" max="11268" width="12.140625" style="123" customWidth="1"/>
    <col min="11269" max="11270" width="11.42578125" style="123" customWidth="1"/>
    <col min="11271" max="11271" width="10.85546875" style="123" customWidth="1"/>
    <col min="11272" max="11272" width="11" style="123" customWidth="1"/>
    <col min="11273" max="11520" width="9.140625" style="123"/>
    <col min="11521" max="11521" width="5.7109375" style="123" customWidth="1"/>
    <col min="11522" max="11522" width="39.140625" style="123" customWidth="1"/>
    <col min="11523" max="11523" width="13" style="123" customWidth="1"/>
    <col min="11524" max="11524" width="12.140625" style="123" customWidth="1"/>
    <col min="11525" max="11526" width="11.42578125" style="123" customWidth="1"/>
    <col min="11527" max="11527" width="10.85546875" style="123" customWidth="1"/>
    <col min="11528" max="11528" width="11" style="123" customWidth="1"/>
    <col min="11529" max="11776" width="9.140625" style="123"/>
    <col min="11777" max="11777" width="5.7109375" style="123" customWidth="1"/>
    <col min="11778" max="11778" width="39.140625" style="123" customWidth="1"/>
    <col min="11779" max="11779" width="13" style="123" customWidth="1"/>
    <col min="11780" max="11780" width="12.140625" style="123" customWidth="1"/>
    <col min="11781" max="11782" width="11.42578125" style="123" customWidth="1"/>
    <col min="11783" max="11783" width="10.85546875" style="123" customWidth="1"/>
    <col min="11784" max="11784" width="11" style="123" customWidth="1"/>
    <col min="11785" max="12032" width="9.140625" style="123"/>
    <col min="12033" max="12033" width="5.7109375" style="123" customWidth="1"/>
    <col min="12034" max="12034" width="39.140625" style="123" customWidth="1"/>
    <col min="12035" max="12035" width="13" style="123" customWidth="1"/>
    <col min="12036" max="12036" width="12.140625" style="123" customWidth="1"/>
    <col min="12037" max="12038" width="11.42578125" style="123" customWidth="1"/>
    <col min="12039" max="12039" width="10.85546875" style="123" customWidth="1"/>
    <col min="12040" max="12040" width="11" style="123" customWidth="1"/>
    <col min="12041" max="12288" width="9.140625" style="123"/>
    <col min="12289" max="12289" width="5.7109375" style="123" customWidth="1"/>
    <col min="12290" max="12290" width="39.140625" style="123" customWidth="1"/>
    <col min="12291" max="12291" width="13" style="123" customWidth="1"/>
    <col min="12292" max="12292" width="12.140625" style="123" customWidth="1"/>
    <col min="12293" max="12294" width="11.42578125" style="123" customWidth="1"/>
    <col min="12295" max="12295" width="10.85546875" style="123" customWidth="1"/>
    <col min="12296" max="12296" width="11" style="123" customWidth="1"/>
    <col min="12297" max="12544" width="9.140625" style="123"/>
    <col min="12545" max="12545" width="5.7109375" style="123" customWidth="1"/>
    <col min="12546" max="12546" width="39.140625" style="123" customWidth="1"/>
    <col min="12547" max="12547" width="13" style="123" customWidth="1"/>
    <col min="12548" max="12548" width="12.140625" style="123" customWidth="1"/>
    <col min="12549" max="12550" width="11.42578125" style="123" customWidth="1"/>
    <col min="12551" max="12551" width="10.85546875" style="123" customWidth="1"/>
    <col min="12552" max="12552" width="11" style="123" customWidth="1"/>
    <col min="12553" max="12800" width="9.140625" style="123"/>
    <col min="12801" max="12801" width="5.7109375" style="123" customWidth="1"/>
    <col min="12802" max="12802" width="39.140625" style="123" customWidth="1"/>
    <col min="12803" max="12803" width="13" style="123" customWidth="1"/>
    <col min="12804" max="12804" width="12.140625" style="123" customWidth="1"/>
    <col min="12805" max="12806" width="11.42578125" style="123" customWidth="1"/>
    <col min="12807" max="12807" width="10.85546875" style="123" customWidth="1"/>
    <col min="12808" max="12808" width="11" style="123" customWidth="1"/>
    <col min="12809" max="13056" width="9.140625" style="123"/>
    <col min="13057" max="13057" width="5.7109375" style="123" customWidth="1"/>
    <col min="13058" max="13058" width="39.140625" style="123" customWidth="1"/>
    <col min="13059" max="13059" width="13" style="123" customWidth="1"/>
    <col min="13060" max="13060" width="12.140625" style="123" customWidth="1"/>
    <col min="13061" max="13062" width="11.42578125" style="123" customWidth="1"/>
    <col min="13063" max="13063" width="10.85546875" style="123" customWidth="1"/>
    <col min="13064" max="13064" width="11" style="123" customWidth="1"/>
    <col min="13065" max="13312" width="9.140625" style="123"/>
    <col min="13313" max="13313" width="5.7109375" style="123" customWidth="1"/>
    <col min="13314" max="13314" width="39.140625" style="123" customWidth="1"/>
    <col min="13315" max="13315" width="13" style="123" customWidth="1"/>
    <col min="13316" max="13316" width="12.140625" style="123" customWidth="1"/>
    <col min="13317" max="13318" width="11.42578125" style="123" customWidth="1"/>
    <col min="13319" max="13319" width="10.85546875" style="123" customWidth="1"/>
    <col min="13320" max="13320" width="11" style="123" customWidth="1"/>
    <col min="13321" max="13568" width="9.140625" style="123"/>
    <col min="13569" max="13569" width="5.7109375" style="123" customWidth="1"/>
    <col min="13570" max="13570" width="39.140625" style="123" customWidth="1"/>
    <col min="13571" max="13571" width="13" style="123" customWidth="1"/>
    <col min="13572" max="13572" width="12.140625" style="123" customWidth="1"/>
    <col min="13573" max="13574" width="11.42578125" style="123" customWidth="1"/>
    <col min="13575" max="13575" width="10.85546875" style="123" customWidth="1"/>
    <col min="13576" max="13576" width="11" style="123" customWidth="1"/>
    <col min="13577" max="13824" width="9.140625" style="123"/>
    <col min="13825" max="13825" width="5.7109375" style="123" customWidth="1"/>
    <col min="13826" max="13826" width="39.140625" style="123" customWidth="1"/>
    <col min="13827" max="13827" width="13" style="123" customWidth="1"/>
    <col min="13828" max="13828" width="12.140625" style="123" customWidth="1"/>
    <col min="13829" max="13830" width="11.42578125" style="123" customWidth="1"/>
    <col min="13831" max="13831" width="10.85546875" style="123" customWidth="1"/>
    <col min="13832" max="13832" width="11" style="123" customWidth="1"/>
    <col min="13833" max="14080" width="9.140625" style="123"/>
    <col min="14081" max="14081" width="5.7109375" style="123" customWidth="1"/>
    <col min="14082" max="14082" width="39.140625" style="123" customWidth="1"/>
    <col min="14083" max="14083" width="13" style="123" customWidth="1"/>
    <col min="14084" max="14084" width="12.140625" style="123" customWidth="1"/>
    <col min="14085" max="14086" width="11.42578125" style="123" customWidth="1"/>
    <col min="14087" max="14087" width="10.85546875" style="123" customWidth="1"/>
    <col min="14088" max="14088" width="11" style="123" customWidth="1"/>
    <col min="14089" max="14336" width="9.140625" style="123"/>
    <col min="14337" max="14337" width="5.7109375" style="123" customWidth="1"/>
    <col min="14338" max="14338" width="39.140625" style="123" customWidth="1"/>
    <col min="14339" max="14339" width="13" style="123" customWidth="1"/>
    <col min="14340" max="14340" width="12.140625" style="123" customWidth="1"/>
    <col min="14341" max="14342" width="11.42578125" style="123" customWidth="1"/>
    <col min="14343" max="14343" width="10.85546875" style="123" customWidth="1"/>
    <col min="14344" max="14344" width="11" style="123" customWidth="1"/>
    <col min="14345" max="14592" width="9.140625" style="123"/>
    <col min="14593" max="14593" width="5.7109375" style="123" customWidth="1"/>
    <col min="14594" max="14594" width="39.140625" style="123" customWidth="1"/>
    <col min="14595" max="14595" width="13" style="123" customWidth="1"/>
    <col min="14596" max="14596" width="12.140625" style="123" customWidth="1"/>
    <col min="14597" max="14598" width="11.42578125" style="123" customWidth="1"/>
    <col min="14599" max="14599" width="10.85546875" style="123" customWidth="1"/>
    <col min="14600" max="14600" width="11" style="123" customWidth="1"/>
    <col min="14601" max="14848" width="9.140625" style="123"/>
    <col min="14849" max="14849" width="5.7109375" style="123" customWidth="1"/>
    <col min="14850" max="14850" width="39.140625" style="123" customWidth="1"/>
    <col min="14851" max="14851" width="13" style="123" customWidth="1"/>
    <col min="14852" max="14852" width="12.140625" style="123" customWidth="1"/>
    <col min="14853" max="14854" width="11.42578125" style="123" customWidth="1"/>
    <col min="14855" max="14855" width="10.85546875" style="123" customWidth="1"/>
    <col min="14856" max="14856" width="11" style="123" customWidth="1"/>
    <col min="14857" max="15104" width="9.140625" style="123"/>
    <col min="15105" max="15105" width="5.7109375" style="123" customWidth="1"/>
    <col min="15106" max="15106" width="39.140625" style="123" customWidth="1"/>
    <col min="15107" max="15107" width="13" style="123" customWidth="1"/>
    <col min="15108" max="15108" width="12.140625" style="123" customWidth="1"/>
    <col min="15109" max="15110" width="11.42578125" style="123" customWidth="1"/>
    <col min="15111" max="15111" width="10.85546875" style="123" customWidth="1"/>
    <col min="15112" max="15112" width="11" style="123" customWidth="1"/>
    <col min="15113" max="15360" width="9.140625" style="123"/>
    <col min="15361" max="15361" width="5.7109375" style="123" customWidth="1"/>
    <col min="15362" max="15362" width="39.140625" style="123" customWidth="1"/>
    <col min="15363" max="15363" width="13" style="123" customWidth="1"/>
    <col min="15364" max="15364" width="12.140625" style="123" customWidth="1"/>
    <col min="15365" max="15366" width="11.42578125" style="123" customWidth="1"/>
    <col min="15367" max="15367" width="10.85546875" style="123" customWidth="1"/>
    <col min="15368" max="15368" width="11" style="123" customWidth="1"/>
    <col min="15369" max="15616" width="9.140625" style="123"/>
    <col min="15617" max="15617" width="5.7109375" style="123" customWidth="1"/>
    <col min="15618" max="15618" width="39.140625" style="123" customWidth="1"/>
    <col min="15619" max="15619" width="13" style="123" customWidth="1"/>
    <col min="15620" max="15620" width="12.140625" style="123" customWidth="1"/>
    <col min="15621" max="15622" width="11.42578125" style="123" customWidth="1"/>
    <col min="15623" max="15623" width="10.85546875" style="123" customWidth="1"/>
    <col min="15624" max="15624" width="11" style="123" customWidth="1"/>
    <col min="15625" max="15872" width="9.140625" style="123"/>
    <col min="15873" max="15873" width="5.7109375" style="123" customWidth="1"/>
    <col min="15874" max="15874" width="39.140625" style="123" customWidth="1"/>
    <col min="15875" max="15875" width="13" style="123" customWidth="1"/>
    <col min="15876" max="15876" width="12.140625" style="123" customWidth="1"/>
    <col min="15877" max="15878" width="11.42578125" style="123" customWidth="1"/>
    <col min="15879" max="15879" width="10.85546875" style="123" customWidth="1"/>
    <col min="15880" max="15880" width="11" style="123" customWidth="1"/>
    <col min="15881" max="16128" width="9.140625" style="123"/>
    <col min="16129" max="16129" width="5.7109375" style="123" customWidth="1"/>
    <col min="16130" max="16130" width="39.140625" style="123" customWidth="1"/>
    <col min="16131" max="16131" width="13" style="123" customWidth="1"/>
    <col min="16132" max="16132" width="12.140625" style="123" customWidth="1"/>
    <col min="16133" max="16134" width="11.42578125" style="123" customWidth="1"/>
    <col min="16135" max="16135" width="10.85546875" style="123" customWidth="1"/>
    <col min="16136" max="16136" width="11" style="123" customWidth="1"/>
    <col min="16137" max="16384" width="9.140625" style="123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3" t="s">
        <v>160</v>
      </c>
      <c r="B2" s="4"/>
      <c r="C2" s="4"/>
      <c r="D2" s="4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 t="shared" ref="C6:H6" si="0">C7+C8+C9</f>
        <v>10485000</v>
      </c>
      <c r="D6" s="17">
        <f t="shared" si="0"/>
        <v>0</v>
      </c>
      <c r="E6" s="17">
        <f t="shared" si="0"/>
        <v>11131000</v>
      </c>
      <c r="F6" s="17">
        <f t="shared" si="0"/>
        <v>0</v>
      </c>
      <c r="G6" s="17">
        <f t="shared" si="0"/>
        <v>11348000</v>
      </c>
      <c r="H6" s="17">
        <f t="shared" si="0"/>
        <v>0</v>
      </c>
    </row>
    <row r="7" spans="1:8" ht="20.100000000000001" customHeight="1" x14ac:dyDescent="0.2">
      <c r="A7" s="15" t="s">
        <v>11</v>
      </c>
      <c r="B7" s="16" t="s">
        <v>12</v>
      </c>
      <c r="C7" s="18">
        <v>635000</v>
      </c>
      <c r="D7" s="17"/>
      <c r="E7" s="19">
        <v>635000</v>
      </c>
      <c r="F7" s="19"/>
      <c r="G7" s="19">
        <v>635000</v>
      </c>
      <c r="H7" s="19"/>
    </row>
    <row r="8" spans="1:8" ht="20.100000000000001" customHeight="1" x14ac:dyDescent="0.2">
      <c r="A8" s="15" t="s">
        <v>13</v>
      </c>
      <c r="B8" s="16" t="s">
        <v>14</v>
      </c>
      <c r="C8" s="17"/>
      <c r="D8" s="17"/>
      <c r="E8" s="19"/>
      <c r="F8" s="19"/>
      <c r="G8" s="19"/>
      <c r="H8" s="19"/>
    </row>
    <row r="9" spans="1:8" ht="20.100000000000001" customHeight="1" x14ac:dyDescent="0.2">
      <c r="A9" s="15" t="s">
        <v>15</v>
      </c>
      <c r="B9" s="16" t="s">
        <v>16</v>
      </c>
      <c r="C9" s="17">
        <f t="shared" ref="C9:H9" si="1">C10+C11</f>
        <v>9850000</v>
      </c>
      <c r="D9" s="17">
        <f t="shared" si="1"/>
        <v>0</v>
      </c>
      <c r="E9" s="17">
        <f t="shared" si="1"/>
        <v>10496000</v>
      </c>
      <c r="F9" s="17">
        <f t="shared" si="1"/>
        <v>0</v>
      </c>
      <c r="G9" s="17">
        <f t="shared" si="1"/>
        <v>10713000</v>
      </c>
      <c r="H9" s="17">
        <f t="shared" si="1"/>
        <v>0</v>
      </c>
    </row>
    <row r="10" spans="1:8" ht="20.100000000000001" customHeight="1" x14ac:dyDescent="0.2">
      <c r="A10" s="20" t="s">
        <v>17</v>
      </c>
      <c r="B10" s="16" t="s">
        <v>18</v>
      </c>
      <c r="C10" s="17"/>
      <c r="D10" s="17"/>
      <c r="E10" s="19"/>
      <c r="F10" s="19"/>
      <c r="G10" s="19"/>
      <c r="H10" s="19"/>
    </row>
    <row r="11" spans="1:8" ht="20.100000000000001" customHeight="1" x14ac:dyDescent="0.2">
      <c r="A11" s="20" t="s">
        <v>19</v>
      </c>
      <c r="B11" s="16" t="s">
        <v>20</v>
      </c>
      <c r="C11" s="17">
        <v>9850000</v>
      </c>
      <c r="D11" s="17"/>
      <c r="E11" s="19">
        <v>10496000</v>
      </c>
      <c r="F11" s="19"/>
      <c r="G11" s="19">
        <v>10713000</v>
      </c>
      <c r="H11" s="19"/>
    </row>
    <row r="12" spans="1:8" ht="20.100000000000001" customHeight="1" x14ac:dyDescent="0.2">
      <c r="A12" s="15" t="s">
        <v>21</v>
      </c>
      <c r="B12" s="16" t="s">
        <v>22</v>
      </c>
      <c r="C12" s="21">
        <f t="shared" ref="C12:H12" si="2">SUM(C13:C33)</f>
        <v>10485000</v>
      </c>
      <c r="D12" s="21">
        <f t="shared" si="2"/>
        <v>0</v>
      </c>
      <c r="E12" s="21">
        <f t="shared" si="2"/>
        <v>11131000</v>
      </c>
      <c r="F12" s="21">
        <f t="shared" si="2"/>
        <v>0</v>
      </c>
      <c r="G12" s="21">
        <f t="shared" si="2"/>
        <v>11348000</v>
      </c>
      <c r="H12" s="21">
        <f t="shared" si="2"/>
        <v>0</v>
      </c>
    </row>
    <row r="13" spans="1:8" ht="20.100000000000001" customHeight="1" x14ac:dyDescent="0.2">
      <c r="A13" s="15" t="s">
        <v>23</v>
      </c>
      <c r="B13" s="16" t="s">
        <v>24</v>
      </c>
      <c r="C13" s="17">
        <v>1104300</v>
      </c>
      <c r="D13" s="17"/>
      <c r="E13" s="19">
        <v>1170000</v>
      </c>
      <c r="F13" s="19"/>
      <c r="G13" s="19">
        <v>1170000</v>
      </c>
      <c r="H13" s="19"/>
    </row>
    <row r="14" spans="1:8" ht="20.100000000000001" customHeight="1" x14ac:dyDescent="0.2">
      <c r="A14" s="20" t="s">
        <v>25</v>
      </c>
      <c r="B14" s="16" t="s">
        <v>26</v>
      </c>
      <c r="C14" s="17">
        <v>610000</v>
      </c>
      <c r="D14" s="17"/>
      <c r="E14" s="19">
        <v>620000</v>
      </c>
      <c r="F14" s="19"/>
      <c r="G14" s="19">
        <v>630000</v>
      </c>
      <c r="H14" s="19"/>
    </row>
    <row r="15" spans="1:8" ht="20.100000000000001" customHeight="1" x14ac:dyDescent="0.2">
      <c r="A15" s="20" t="s">
        <v>27</v>
      </c>
      <c r="B15" s="16" t="s">
        <v>28</v>
      </c>
      <c r="C15" s="17"/>
      <c r="D15" s="17"/>
      <c r="E15" s="19"/>
      <c r="F15" s="19"/>
      <c r="G15" s="19"/>
      <c r="H15" s="19"/>
    </row>
    <row r="16" spans="1:8" ht="20.100000000000001" customHeight="1" x14ac:dyDescent="0.2">
      <c r="A16" s="20" t="s">
        <v>29</v>
      </c>
      <c r="B16" s="16" t="s">
        <v>30</v>
      </c>
      <c r="C16" s="17">
        <v>140000</v>
      </c>
      <c r="D16" s="17"/>
      <c r="E16" s="19">
        <v>142000</v>
      </c>
      <c r="F16" s="19"/>
      <c r="G16" s="19">
        <v>145000</v>
      </c>
      <c r="H16" s="19"/>
    </row>
    <row r="17" spans="1:20" ht="20.100000000000001" customHeight="1" x14ac:dyDescent="0.2">
      <c r="A17" s="20" t="s">
        <v>31</v>
      </c>
      <c r="B17" s="16" t="s">
        <v>32</v>
      </c>
      <c r="C17" s="17">
        <v>15000</v>
      </c>
      <c r="D17" s="17"/>
      <c r="E17" s="19">
        <v>20000</v>
      </c>
      <c r="F17" s="19"/>
      <c r="G17" s="19">
        <v>20000</v>
      </c>
      <c r="H17" s="19"/>
    </row>
    <row r="18" spans="1:20" ht="20.100000000000001" customHeight="1" x14ac:dyDescent="0.2">
      <c r="A18" s="20" t="s">
        <v>33</v>
      </c>
      <c r="B18" s="16" t="s">
        <v>34</v>
      </c>
      <c r="C18" s="17">
        <v>5000</v>
      </c>
      <c r="D18" s="17"/>
      <c r="E18" s="19">
        <v>6000</v>
      </c>
      <c r="F18" s="19"/>
      <c r="G18" s="19">
        <v>6000</v>
      </c>
      <c r="H18" s="19"/>
    </row>
    <row r="19" spans="1:20" ht="20.100000000000001" customHeight="1" x14ac:dyDescent="0.2">
      <c r="A19" s="20" t="s">
        <v>35</v>
      </c>
      <c r="B19" s="16" t="s">
        <v>36</v>
      </c>
      <c r="C19" s="17">
        <v>625000</v>
      </c>
      <c r="D19" s="17"/>
      <c r="E19" s="19">
        <v>640000</v>
      </c>
      <c r="F19" s="19"/>
      <c r="G19" s="19">
        <v>650000</v>
      </c>
      <c r="H19" s="19"/>
    </row>
    <row r="20" spans="1:20" ht="20.100000000000001" customHeight="1" x14ac:dyDescent="0.2">
      <c r="A20" s="20" t="s">
        <v>37</v>
      </c>
      <c r="B20" s="22" t="s">
        <v>38</v>
      </c>
      <c r="C20" s="21">
        <v>5470000</v>
      </c>
      <c r="D20" s="23"/>
      <c r="E20" s="19">
        <v>5840000</v>
      </c>
      <c r="F20" s="19"/>
      <c r="G20" s="19">
        <v>5980000</v>
      </c>
      <c r="H20" s="19"/>
    </row>
    <row r="21" spans="1:20" ht="20.100000000000001" customHeight="1" x14ac:dyDescent="0.2">
      <c r="A21" s="20" t="s">
        <v>39</v>
      </c>
      <c r="B21" s="22" t="s">
        <v>40</v>
      </c>
      <c r="C21" s="21">
        <v>1865000</v>
      </c>
      <c r="D21" s="23"/>
      <c r="E21" s="19">
        <v>1981000</v>
      </c>
      <c r="F21" s="19"/>
      <c r="G21" s="19">
        <v>2028000</v>
      </c>
      <c r="H21" s="19"/>
    </row>
    <row r="22" spans="1:20" ht="20.100000000000001" customHeight="1" x14ac:dyDescent="0.2">
      <c r="A22" s="20" t="s">
        <v>41</v>
      </c>
      <c r="B22" s="22" t="s">
        <v>42</v>
      </c>
      <c r="C22" s="21">
        <v>206000</v>
      </c>
      <c r="D22" s="23"/>
      <c r="E22" s="19">
        <v>213000</v>
      </c>
      <c r="F22" s="19"/>
      <c r="G22" s="19">
        <v>215000</v>
      </c>
      <c r="H22" s="19"/>
    </row>
    <row r="23" spans="1:20" ht="20.100000000000001" customHeight="1" x14ac:dyDescent="0.2">
      <c r="A23" s="20" t="s">
        <v>43</v>
      </c>
      <c r="B23" s="16" t="s">
        <v>44</v>
      </c>
      <c r="C23" s="25"/>
      <c r="D23" s="17"/>
      <c r="E23" s="19"/>
      <c r="F23" s="19"/>
      <c r="G23" s="19"/>
      <c r="H23" s="19"/>
    </row>
    <row r="24" spans="1:20" ht="20.100000000000001" customHeight="1" x14ac:dyDescent="0.2">
      <c r="A24" s="20" t="s">
        <v>45</v>
      </c>
      <c r="B24" s="16" t="s">
        <v>46</v>
      </c>
      <c r="C24" s="25"/>
      <c r="D24" s="17"/>
      <c r="E24" s="19"/>
      <c r="F24" s="19"/>
      <c r="G24" s="19"/>
      <c r="H24" s="19"/>
    </row>
    <row r="25" spans="1:20" ht="20.100000000000001" customHeight="1" x14ac:dyDescent="0.2">
      <c r="A25" s="20" t="s">
        <v>47</v>
      </c>
      <c r="B25" s="16" t="s">
        <v>48</v>
      </c>
      <c r="C25" s="25"/>
      <c r="D25" s="17"/>
      <c r="E25" s="19"/>
      <c r="F25" s="19"/>
      <c r="G25" s="19"/>
      <c r="H25" s="19"/>
    </row>
    <row r="26" spans="1:20" ht="20.100000000000001" customHeight="1" x14ac:dyDescent="0.2">
      <c r="A26" s="20" t="s">
        <v>49</v>
      </c>
      <c r="B26" s="16" t="s">
        <v>50</v>
      </c>
      <c r="C26" s="17">
        <v>3600</v>
      </c>
      <c r="D26" s="17"/>
      <c r="E26" s="19">
        <v>4000</v>
      </c>
      <c r="F26" s="19"/>
      <c r="G26" s="19">
        <v>4000</v>
      </c>
      <c r="H26" s="19"/>
    </row>
    <row r="27" spans="1:20" ht="20.100000000000001" customHeight="1" x14ac:dyDescent="0.2">
      <c r="A27" s="20" t="s">
        <v>51</v>
      </c>
      <c r="B27" s="16" t="s">
        <v>52</v>
      </c>
      <c r="C27" s="25"/>
      <c r="D27" s="17"/>
      <c r="E27" s="19"/>
      <c r="F27" s="19"/>
      <c r="G27" s="19"/>
      <c r="H27" s="19"/>
    </row>
    <row r="28" spans="1:20" ht="20.100000000000001" customHeight="1" x14ac:dyDescent="0.2">
      <c r="A28" s="20" t="s">
        <v>53</v>
      </c>
      <c r="B28" s="22" t="s">
        <v>54</v>
      </c>
      <c r="C28" s="21">
        <v>406100</v>
      </c>
      <c r="D28" s="17"/>
      <c r="E28" s="19">
        <v>410000</v>
      </c>
      <c r="F28" s="19"/>
      <c r="G28" s="19">
        <v>415000</v>
      </c>
      <c r="H28" s="19"/>
    </row>
    <row r="29" spans="1:20" ht="20.100000000000001" customHeight="1" x14ac:dyDescent="0.2">
      <c r="A29" s="20" t="s">
        <v>55</v>
      </c>
      <c r="B29" s="16" t="s">
        <v>56</v>
      </c>
      <c r="C29" s="17">
        <v>30000</v>
      </c>
      <c r="D29" s="17"/>
      <c r="E29" s="19">
        <v>80000</v>
      </c>
      <c r="F29" s="19"/>
      <c r="G29" s="19">
        <v>80000</v>
      </c>
      <c r="H29" s="19"/>
    </row>
    <row r="30" spans="1:20" ht="20.100000000000001" customHeight="1" x14ac:dyDescent="0.2">
      <c r="A30" s="20" t="s">
        <v>57</v>
      </c>
      <c r="B30" s="16" t="s">
        <v>58</v>
      </c>
      <c r="C30" s="17">
        <v>5000</v>
      </c>
      <c r="D30" s="17"/>
      <c r="E30" s="19">
        <v>5000</v>
      </c>
      <c r="F30" s="19"/>
      <c r="G30" s="19">
        <v>5000</v>
      </c>
      <c r="H30" s="19"/>
    </row>
    <row r="31" spans="1:20" ht="20.100000000000001" customHeight="1" x14ac:dyDescent="0.2">
      <c r="A31" s="20" t="s">
        <v>59</v>
      </c>
      <c r="B31" s="16" t="s">
        <v>60</v>
      </c>
      <c r="C31" s="17"/>
      <c r="D31" s="17"/>
      <c r="E31" s="19"/>
      <c r="F31" s="19"/>
      <c r="G31" s="19"/>
      <c r="H31" s="1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/>
      <c r="D32" s="17"/>
      <c r="E32" s="19"/>
      <c r="F32" s="19"/>
      <c r="G32" s="19"/>
      <c r="H32" s="19"/>
    </row>
    <row r="33" spans="1:8" ht="20.100000000000001" customHeight="1" x14ac:dyDescent="0.2">
      <c r="A33" s="20" t="s">
        <v>63</v>
      </c>
      <c r="B33" s="16" t="s">
        <v>64</v>
      </c>
      <c r="C33" s="17"/>
      <c r="D33" s="17"/>
      <c r="E33" s="19"/>
      <c r="F33" s="19"/>
      <c r="G33" s="19"/>
      <c r="H33" s="19"/>
    </row>
    <row r="34" spans="1:8" ht="20.100000000000001" customHeight="1" x14ac:dyDescent="0.2">
      <c r="A34" s="15" t="s">
        <v>65</v>
      </c>
      <c r="B34" s="16" t="s">
        <v>66</v>
      </c>
      <c r="C34" s="17">
        <f>C6-C12</f>
        <v>0</v>
      </c>
      <c r="D34" s="17">
        <f>D6-D12</f>
        <v>0</v>
      </c>
      <c r="E34" s="19">
        <f>E6-E12</f>
        <v>0</v>
      </c>
      <c r="F34" s="19">
        <f>F6-F12</f>
        <v>0</v>
      </c>
      <c r="G34" s="19">
        <v>0</v>
      </c>
      <c r="H34" s="19">
        <f>H6-H12</f>
        <v>0</v>
      </c>
    </row>
    <row r="35" spans="1:8" ht="18" customHeight="1" x14ac:dyDescent="0.2">
      <c r="A35" s="26" t="s">
        <v>67</v>
      </c>
      <c r="B35" s="27" t="s">
        <v>68</v>
      </c>
      <c r="C35" s="28">
        <v>24745</v>
      </c>
      <c r="D35" s="28"/>
      <c r="E35" s="29">
        <v>26458</v>
      </c>
      <c r="F35" s="29"/>
      <c r="G35" s="29">
        <v>27106</v>
      </c>
      <c r="H35" s="29"/>
    </row>
    <row r="36" spans="1:8" ht="18" customHeight="1" x14ac:dyDescent="0.2">
      <c r="A36" s="26" t="s">
        <v>69</v>
      </c>
      <c r="B36" s="27" t="s">
        <v>70</v>
      </c>
      <c r="C36" s="28">
        <v>18</v>
      </c>
      <c r="D36" s="28"/>
      <c r="E36" s="29">
        <v>18</v>
      </c>
      <c r="F36" s="29"/>
      <c r="G36" s="29">
        <v>18</v>
      </c>
      <c r="H36" s="29"/>
    </row>
    <row r="37" spans="1:8" ht="18" customHeight="1" x14ac:dyDescent="0.2">
      <c r="A37" s="26" t="s">
        <v>71</v>
      </c>
      <c r="B37" s="27" t="s">
        <v>72</v>
      </c>
      <c r="C37" s="28">
        <v>22</v>
      </c>
      <c r="D37" s="28"/>
      <c r="E37" s="29">
        <v>22</v>
      </c>
      <c r="F37" s="29"/>
      <c r="G37" s="29">
        <v>22</v>
      </c>
      <c r="H37" s="29"/>
    </row>
    <row r="38" spans="1:8" ht="18" customHeight="1" x14ac:dyDescent="0.2">
      <c r="A38" s="30" t="s">
        <v>73</v>
      </c>
      <c r="B38" s="31"/>
      <c r="C38" s="31"/>
      <c r="D38" s="31"/>
    </row>
    <row r="39" spans="1:8" ht="18" customHeight="1" x14ac:dyDescent="0.2">
      <c r="A39" s="122" t="s">
        <v>161</v>
      </c>
      <c r="B39" s="4"/>
      <c r="C39" s="4" t="s">
        <v>81</v>
      </c>
      <c r="D39" s="4" t="s">
        <v>162</v>
      </c>
    </row>
    <row r="40" spans="1:8" ht="18" customHeight="1" x14ac:dyDescent="0.2">
      <c r="A40" s="122" t="s">
        <v>76</v>
      </c>
      <c r="B40" s="4"/>
      <c r="C40" s="4" t="s">
        <v>77</v>
      </c>
      <c r="D40" s="4"/>
    </row>
    <row r="41" spans="1:8" ht="18" customHeight="1" x14ac:dyDescent="0.2">
      <c r="B41" s="4"/>
    </row>
    <row r="42" spans="1:8" ht="18" customHeight="1" x14ac:dyDescent="0.2">
      <c r="B42" s="4"/>
    </row>
    <row r="44" spans="1:8" ht="18" customHeight="1" x14ac:dyDescent="0.2">
      <c r="A44" s="34" t="s">
        <v>91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F27" sqref="F27"/>
    </sheetView>
  </sheetViews>
  <sheetFormatPr defaultColWidth="14.42578125" defaultRowHeight="15" customHeight="1" x14ac:dyDescent="0.2"/>
  <cols>
    <col min="1" max="1" width="5.7109375" style="119" customWidth="1"/>
    <col min="2" max="2" width="39.140625" style="119" customWidth="1"/>
    <col min="3" max="3" width="13" style="119" customWidth="1"/>
    <col min="4" max="4" width="12.140625" style="119" customWidth="1"/>
    <col min="5" max="6" width="11.42578125" style="119" customWidth="1"/>
    <col min="7" max="7" width="10.85546875" style="119" customWidth="1"/>
    <col min="8" max="8" width="11" style="119" customWidth="1"/>
    <col min="9" max="26" width="8" style="119" customWidth="1"/>
    <col min="27" max="16384" width="14.42578125" style="119"/>
  </cols>
  <sheetData>
    <row r="1" spans="1:26" ht="21.75" customHeight="1" x14ac:dyDescent="0.35">
      <c r="A1" s="223" t="s">
        <v>0</v>
      </c>
      <c r="B1" s="224"/>
      <c r="C1" s="224"/>
      <c r="D1" s="224"/>
      <c r="E1" s="92"/>
      <c r="F1" s="92"/>
    </row>
    <row r="2" spans="1:26" ht="21" customHeight="1" x14ac:dyDescent="0.2">
      <c r="A2" s="93" t="s">
        <v>149</v>
      </c>
      <c r="B2" s="94"/>
      <c r="C2" s="94"/>
      <c r="D2" s="94"/>
    </row>
    <row r="3" spans="1:26" ht="18" customHeight="1" x14ac:dyDescent="0.2">
      <c r="A3" s="95"/>
      <c r="B3" s="94"/>
      <c r="C3" s="94"/>
      <c r="D3" s="94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ht="18" customHeight="1" x14ac:dyDescent="0.2">
      <c r="A4" s="225" t="s">
        <v>2</v>
      </c>
      <c r="B4" s="227" t="s">
        <v>3</v>
      </c>
      <c r="C4" s="228" t="s">
        <v>4</v>
      </c>
      <c r="D4" s="229"/>
      <c r="E4" s="97" t="s">
        <v>5</v>
      </c>
      <c r="F4" s="98"/>
      <c r="G4" s="99" t="s">
        <v>6</v>
      </c>
      <c r="H4" s="98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ht="18" customHeight="1" x14ac:dyDescent="0.2">
      <c r="A5" s="226"/>
      <c r="B5" s="226"/>
      <c r="C5" s="100" t="s">
        <v>7</v>
      </c>
      <c r="D5" s="101" t="s">
        <v>8</v>
      </c>
      <c r="E5" s="102" t="s">
        <v>7</v>
      </c>
      <c r="F5" s="102" t="s">
        <v>8</v>
      </c>
      <c r="G5" s="102" t="s">
        <v>7</v>
      </c>
      <c r="H5" s="102" t="s">
        <v>8</v>
      </c>
    </row>
    <row r="6" spans="1:26" ht="19.5" customHeight="1" x14ac:dyDescent="0.2">
      <c r="A6" s="103" t="s">
        <v>9</v>
      </c>
      <c r="B6" s="104" t="s">
        <v>10</v>
      </c>
      <c r="C6" s="105">
        <f t="shared" ref="C6:H6" si="0">C7+C8+C9</f>
        <v>9609000</v>
      </c>
      <c r="D6" s="105">
        <f t="shared" si="0"/>
        <v>479900</v>
      </c>
      <c r="E6" s="105">
        <f t="shared" si="0"/>
        <v>9676000</v>
      </c>
      <c r="F6" s="105">
        <f t="shared" si="0"/>
        <v>479900</v>
      </c>
      <c r="G6" s="105">
        <f t="shared" si="0"/>
        <v>9743000</v>
      </c>
      <c r="H6" s="105">
        <f t="shared" si="0"/>
        <v>479900</v>
      </c>
    </row>
    <row r="7" spans="1:26" ht="19.5" customHeight="1" x14ac:dyDescent="0.2">
      <c r="A7" s="103" t="s">
        <v>11</v>
      </c>
      <c r="B7" s="104" t="s">
        <v>12</v>
      </c>
      <c r="C7" s="105">
        <v>6407500</v>
      </c>
      <c r="D7" s="105">
        <v>479900</v>
      </c>
      <c r="E7" s="105">
        <v>6407500</v>
      </c>
      <c r="F7" s="105">
        <v>479900</v>
      </c>
      <c r="G7" s="105">
        <v>6407500</v>
      </c>
      <c r="H7" s="105">
        <v>479900</v>
      </c>
    </row>
    <row r="8" spans="1:26" ht="19.5" customHeight="1" x14ac:dyDescent="0.2">
      <c r="A8" s="103" t="s">
        <v>13</v>
      </c>
      <c r="B8" s="104" t="s">
        <v>14</v>
      </c>
      <c r="C8" s="105">
        <v>1500</v>
      </c>
      <c r="D8" s="105">
        <v>0</v>
      </c>
      <c r="E8" s="105">
        <v>1500</v>
      </c>
      <c r="F8" s="105">
        <v>0</v>
      </c>
      <c r="G8" s="105">
        <v>1500</v>
      </c>
      <c r="H8" s="105">
        <v>0</v>
      </c>
    </row>
    <row r="9" spans="1:26" ht="19.5" customHeight="1" x14ac:dyDescent="0.2">
      <c r="A9" s="103" t="s">
        <v>15</v>
      </c>
      <c r="B9" s="104" t="s">
        <v>16</v>
      </c>
      <c r="C9" s="106">
        <v>3200000</v>
      </c>
      <c r="D9" s="105">
        <v>0</v>
      </c>
      <c r="E9" s="106">
        <v>3267000</v>
      </c>
      <c r="F9" s="105">
        <v>0</v>
      </c>
      <c r="G9" s="106">
        <v>3334000</v>
      </c>
      <c r="H9" s="105">
        <v>0</v>
      </c>
    </row>
    <row r="10" spans="1:26" ht="19.5" customHeight="1" x14ac:dyDescent="0.2">
      <c r="A10" s="107" t="s">
        <v>17</v>
      </c>
      <c r="B10" s="104" t="s">
        <v>18</v>
      </c>
      <c r="C10" s="105">
        <v>0</v>
      </c>
      <c r="D10" s="105">
        <v>0</v>
      </c>
      <c r="E10" s="105"/>
      <c r="F10" s="105">
        <v>0</v>
      </c>
      <c r="G10" s="105"/>
      <c r="H10" s="105">
        <v>0</v>
      </c>
    </row>
    <row r="11" spans="1:26" ht="19.5" customHeight="1" x14ac:dyDescent="0.2">
      <c r="A11" s="107" t="s">
        <v>19</v>
      </c>
      <c r="B11" s="104" t="s">
        <v>20</v>
      </c>
      <c r="C11" s="105">
        <v>3200000</v>
      </c>
      <c r="D11" s="105">
        <v>0</v>
      </c>
      <c r="E11" s="105">
        <v>3267000</v>
      </c>
      <c r="F11" s="105">
        <v>0</v>
      </c>
      <c r="G11" s="105">
        <v>3334000</v>
      </c>
      <c r="H11" s="105">
        <v>0</v>
      </c>
    </row>
    <row r="12" spans="1:26" ht="19.5" customHeight="1" x14ac:dyDescent="0.2">
      <c r="A12" s="103" t="s">
        <v>21</v>
      </c>
      <c r="B12" s="104" t="s">
        <v>22</v>
      </c>
      <c r="C12" s="105">
        <f t="shared" ref="C12:H12" si="1">SUM(C13:C33)</f>
        <v>9609000</v>
      </c>
      <c r="D12" s="105">
        <f t="shared" si="1"/>
        <v>442475</v>
      </c>
      <c r="E12" s="105">
        <f t="shared" si="1"/>
        <v>9676000</v>
      </c>
      <c r="F12" s="105">
        <f t="shared" si="1"/>
        <v>442475</v>
      </c>
      <c r="G12" s="105">
        <f t="shared" si="1"/>
        <v>9743000</v>
      </c>
      <c r="H12" s="105">
        <f t="shared" si="1"/>
        <v>442475</v>
      </c>
    </row>
    <row r="13" spans="1:26" ht="19.5" customHeight="1" x14ac:dyDescent="0.2">
      <c r="A13" s="103" t="s">
        <v>23</v>
      </c>
      <c r="B13" s="104" t="s">
        <v>24</v>
      </c>
      <c r="C13" s="105">
        <v>388000</v>
      </c>
      <c r="D13" s="105">
        <v>113300</v>
      </c>
      <c r="E13" s="105">
        <v>388000</v>
      </c>
      <c r="F13" s="105">
        <v>113300</v>
      </c>
      <c r="G13" s="105">
        <v>388000</v>
      </c>
      <c r="H13" s="105">
        <v>113300</v>
      </c>
    </row>
    <row r="14" spans="1:26" ht="19.5" customHeight="1" x14ac:dyDescent="0.2">
      <c r="A14" s="107" t="s">
        <v>25</v>
      </c>
      <c r="B14" s="104" t="s">
        <v>26</v>
      </c>
      <c r="C14" s="105">
        <v>770000</v>
      </c>
      <c r="D14" s="105">
        <v>56000</v>
      </c>
      <c r="E14" s="105">
        <v>770000</v>
      </c>
      <c r="F14" s="105">
        <v>56000</v>
      </c>
      <c r="G14" s="105">
        <v>770000</v>
      </c>
      <c r="H14" s="105">
        <v>56000</v>
      </c>
    </row>
    <row r="15" spans="1:26" ht="19.5" customHeight="1" x14ac:dyDescent="0.2">
      <c r="A15" s="107" t="s">
        <v>27</v>
      </c>
      <c r="B15" s="104" t="s">
        <v>28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H15" s="105">
        <v>0</v>
      </c>
    </row>
    <row r="16" spans="1:26" ht="19.5" customHeight="1" x14ac:dyDescent="0.2">
      <c r="A16" s="107" t="s">
        <v>29</v>
      </c>
      <c r="B16" s="104" t="s">
        <v>30</v>
      </c>
      <c r="C16" s="105">
        <v>50000</v>
      </c>
      <c r="D16" s="105">
        <v>4500</v>
      </c>
      <c r="E16" s="105">
        <v>50000</v>
      </c>
      <c r="F16" s="105">
        <v>4500</v>
      </c>
      <c r="G16" s="105">
        <v>50000</v>
      </c>
      <c r="H16" s="105">
        <v>4500</v>
      </c>
    </row>
    <row r="17" spans="1:20" ht="19.5" customHeight="1" x14ac:dyDescent="0.2">
      <c r="A17" s="107" t="s">
        <v>31</v>
      </c>
      <c r="B17" s="104" t="s">
        <v>32</v>
      </c>
      <c r="C17" s="105">
        <v>40000</v>
      </c>
      <c r="D17" s="105">
        <v>0</v>
      </c>
      <c r="E17" s="105">
        <v>40000</v>
      </c>
      <c r="F17" s="105">
        <v>0</v>
      </c>
      <c r="G17" s="105">
        <v>40000</v>
      </c>
      <c r="H17" s="105">
        <v>0</v>
      </c>
    </row>
    <row r="18" spans="1:20" ht="19.5" customHeight="1" x14ac:dyDescent="0.2">
      <c r="A18" s="107" t="s">
        <v>33</v>
      </c>
      <c r="B18" s="104" t="s">
        <v>34</v>
      </c>
      <c r="C18" s="105">
        <v>30000</v>
      </c>
      <c r="D18" s="105">
        <v>0</v>
      </c>
      <c r="E18" s="105">
        <v>30000</v>
      </c>
      <c r="F18" s="105">
        <v>0</v>
      </c>
      <c r="G18" s="105">
        <v>30000</v>
      </c>
      <c r="H18" s="105">
        <v>0</v>
      </c>
    </row>
    <row r="19" spans="1:20" ht="19.5" customHeight="1" x14ac:dyDescent="0.2">
      <c r="A19" s="107" t="s">
        <v>35</v>
      </c>
      <c r="B19" s="104" t="s">
        <v>36</v>
      </c>
      <c r="C19" s="106">
        <v>4141566</v>
      </c>
      <c r="D19" s="105">
        <v>27000</v>
      </c>
      <c r="E19" s="106">
        <v>4141566</v>
      </c>
      <c r="F19" s="105">
        <v>27000</v>
      </c>
      <c r="G19" s="106">
        <v>4141566</v>
      </c>
      <c r="H19" s="105">
        <v>27000</v>
      </c>
    </row>
    <row r="20" spans="1:20" ht="19.5" customHeight="1" x14ac:dyDescent="0.2">
      <c r="A20" s="107" t="s">
        <v>37</v>
      </c>
      <c r="B20" s="104" t="s">
        <v>38</v>
      </c>
      <c r="C20" s="108">
        <v>2689600</v>
      </c>
      <c r="D20" s="109">
        <v>190000</v>
      </c>
      <c r="E20" s="108">
        <v>2739600</v>
      </c>
      <c r="F20" s="109">
        <v>190000</v>
      </c>
      <c r="G20" s="108">
        <v>2789600</v>
      </c>
      <c r="H20" s="109">
        <v>190000</v>
      </c>
    </row>
    <row r="21" spans="1:20" ht="19.5" customHeight="1" x14ac:dyDescent="0.2">
      <c r="A21" s="107" t="s">
        <v>39</v>
      </c>
      <c r="B21" s="104" t="s">
        <v>40</v>
      </c>
      <c r="C21" s="108">
        <v>923100</v>
      </c>
      <c r="D21" s="109">
        <v>25300</v>
      </c>
      <c r="E21" s="108">
        <v>940100</v>
      </c>
      <c r="F21" s="109">
        <v>25300</v>
      </c>
      <c r="G21" s="108">
        <v>957100</v>
      </c>
      <c r="H21" s="109">
        <v>25300</v>
      </c>
    </row>
    <row r="22" spans="1:20" ht="19.5" customHeight="1" x14ac:dyDescent="0.2">
      <c r="A22" s="107" t="s">
        <v>41</v>
      </c>
      <c r="B22" s="104" t="s">
        <v>42</v>
      </c>
      <c r="C22" s="108">
        <v>70000</v>
      </c>
      <c r="D22" s="109">
        <v>0</v>
      </c>
      <c r="E22" s="108">
        <v>70000</v>
      </c>
      <c r="F22" s="109">
        <v>0</v>
      </c>
      <c r="G22" s="108">
        <v>70000</v>
      </c>
      <c r="H22" s="109">
        <v>0</v>
      </c>
    </row>
    <row r="23" spans="1:20" ht="19.5" customHeight="1" x14ac:dyDescent="0.2">
      <c r="A23" s="107" t="s">
        <v>43</v>
      </c>
      <c r="B23" s="104" t="s">
        <v>44</v>
      </c>
      <c r="C23" s="108">
        <v>0</v>
      </c>
      <c r="D23" s="105">
        <v>0</v>
      </c>
      <c r="E23" s="108">
        <v>0</v>
      </c>
      <c r="F23" s="105">
        <v>0</v>
      </c>
      <c r="G23" s="108">
        <v>0</v>
      </c>
      <c r="H23" s="105">
        <v>0</v>
      </c>
    </row>
    <row r="24" spans="1:20" ht="19.5" customHeight="1" x14ac:dyDescent="0.2">
      <c r="A24" s="107" t="s">
        <v>45</v>
      </c>
      <c r="B24" s="104" t="s">
        <v>46</v>
      </c>
      <c r="C24" s="108">
        <v>0</v>
      </c>
      <c r="D24" s="105">
        <v>0</v>
      </c>
      <c r="E24" s="108">
        <v>0</v>
      </c>
      <c r="F24" s="105">
        <v>0</v>
      </c>
      <c r="G24" s="108">
        <v>0</v>
      </c>
      <c r="H24" s="105">
        <v>0</v>
      </c>
    </row>
    <row r="25" spans="1:20" ht="19.5" customHeight="1" x14ac:dyDescent="0.2">
      <c r="A25" s="107" t="s">
        <v>47</v>
      </c>
      <c r="B25" s="104" t="s">
        <v>48</v>
      </c>
      <c r="C25" s="108">
        <v>0</v>
      </c>
      <c r="D25" s="105">
        <v>0</v>
      </c>
      <c r="E25" s="108">
        <v>0</v>
      </c>
      <c r="F25" s="105">
        <v>0</v>
      </c>
      <c r="G25" s="108">
        <v>0</v>
      </c>
      <c r="H25" s="105">
        <v>0</v>
      </c>
    </row>
    <row r="26" spans="1:20" ht="19.5" customHeight="1" x14ac:dyDescent="0.2">
      <c r="A26" s="107" t="s">
        <v>49</v>
      </c>
      <c r="B26" s="104" t="s">
        <v>50</v>
      </c>
      <c r="C26" s="105">
        <v>36000</v>
      </c>
      <c r="D26" s="105">
        <v>0</v>
      </c>
      <c r="E26" s="105">
        <v>36000</v>
      </c>
      <c r="F26" s="105">
        <v>0</v>
      </c>
      <c r="G26" s="105">
        <v>36000</v>
      </c>
      <c r="H26" s="105">
        <v>0</v>
      </c>
    </row>
    <row r="27" spans="1:20" ht="19.5" customHeight="1" x14ac:dyDescent="0.2">
      <c r="A27" s="107" t="s">
        <v>51</v>
      </c>
      <c r="B27" s="104" t="s">
        <v>52</v>
      </c>
      <c r="C27" s="108">
        <v>0</v>
      </c>
      <c r="D27" s="105">
        <v>0</v>
      </c>
      <c r="E27" s="108">
        <v>0</v>
      </c>
      <c r="F27" s="105">
        <v>0</v>
      </c>
      <c r="G27" s="108">
        <v>0</v>
      </c>
      <c r="H27" s="105">
        <v>0</v>
      </c>
    </row>
    <row r="28" spans="1:20" ht="19.5" customHeight="1" x14ac:dyDescent="0.2">
      <c r="A28" s="107" t="s">
        <v>53</v>
      </c>
      <c r="B28" s="104" t="s">
        <v>54</v>
      </c>
      <c r="C28" s="108">
        <v>430734</v>
      </c>
      <c r="D28" s="105">
        <v>26375</v>
      </c>
      <c r="E28" s="108">
        <v>430734</v>
      </c>
      <c r="F28" s="105">
        <v>26375</v>
      </c>
      <c r="G28" s="108">
        <v>430734</v>
      </c>
      <c r="H28" s="105">
        <v>26375</v>
      </c>
    </row>
    <row r="29" spans="1:20" ht="19.5" customHeight="1" x14ac:dyDescent="0.2">
      <c r="A29" s="107" t="s">
        <v>55</v>
      </c>
      <c r="B29" s="104" t="s">
        <v>56</v>
      </c>
      <c r="C29" s="108">
        <v>40000</v>
      </c>
      <c r="D29" s="105">
        <v>0</v>
      </c>
      <c r="E29" s="108">
        <v>40000</v>
      </c>
      <c r="F29" s="105">
        <v>0</v>
      </c>
      <c r="G29" s="108">
        <v>40000</v>
      </c>
      <c r="H29" s="105">
        <v>0</v>
      </c>
    </row>
    <row r="30" spans="1:20" ht="19.5" customHeight="1" x14ac:dyDescent="0.2">
      <c r="A30" s="107" t="s">
        <v>57</v>
      </c>
      <c r="B30" s="104" t="s">
        <v>58</v>
      </c>
      <c r="C30" s="108"/>
      <c r="D30" s="105"/>
      <c r="E30" s="108"/>
      <c r="F30" s="105"/>
      <c r="G30" s="108"/>
      <c r="H30" s="105"/>
    </row>
    <row r="31" spans="1:20" ht="19.5" customHeight="1" x14ac:dyDescent="0.2">
      <c r="A31" s="107" t="s">
        <v>59</v>
      </c>
      <c r="B31" s="104" t="s">
        <v>60</v>
      </c>
      <c r="C31" s="105"/>
      <c r="D31" s="105"/>
      <c r="E31" s="105"/>
      <c r="F31" s="105"/>
      <c r="G31" s="105"/>
      <c r="H31" s="10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1:20" ht="19.5" customHeight="1" x14ac:dyDescent="0.2">
      <c r="A32" s="107" t="s">
        <v>61</v>
      </c>
      <c r="B32" s="104" t="s">
        <v>62</v>
      </c>
      <c r="C32" s="105"/>
      <c r="D32" s="105"/>
      <c r="E32" s="105"/>
      <c r="F32" s="105"/>
      <c r="G32" s="105"/>
      <c r="H32" s="105"/>
    </row>
    <row r="33" spans="1:8" ht="19.5" customHeight="1" x14ac:dyDescent="0.2">
      <c r="A33" s="107" t="s">
        <v>63</v>
      </c>
      <c r="B33" s="104" t="s">
        <v>64</v>
      </c>
      <c r="C33" s="105"/>
      <c r="D33" s="105"/>
      <c r="E33" s="105"/>
      <c r="F33" s="105"/>
      <c r="G33" s="105"/>
      <c r="H33" s="105"/>
    </row>
    <row r="34" spans="1:8" ht="19.5" customHeight="1" x14ac:dyDescent="0.2">
      <c r="A34" s="103" t="s">
        <v>65</v>
      </c>
      <c r="B34" s="104" t="s">
        <v>66</v>
      </c>
      <c r="C34" s="105">
        <f t="shared" ref="C34:H34" si="2">C6-C12</f>
        <v>0</v>
      </c>
      <c r="D34" s="105">
        <f t="shared" si="2"/>
        <v>37425</v>
      </c>
      <c r="E34" s="105">
        <f t="shared" si="2"/>
        <v>0</v>
      </c>
      <c r="F34" s="105">
        <f t="shared" si="2"/>
        <v>37425</v>
      </c>
      <c r="G34" s="105">
        <f t="shared" si="2"/>
        <v>0</v>
      </c>
      <c r="H34" s="105">
        <f t="shared" si="2"/>
        <v>37425</v>
      </c>
    </row>
    <row r="35" spans="1:8" ht="18" customHeight="1" x14ac:dyDescent="0.2">
      <c r="A35" s="110" t="s">
        <v>67</v>
      </c>
      <c r="B35" s="111" t="s">
        <v>68</v>
      </c>
      <c r="C35" s="112">
        <v>23700</v>
      </c>
      <c r="D35" s="112"/>
      <c r="E35" s="112">
        <v>23700</v>
      </c>
      <c r="F35" s="112"/>
      <c r="G35" s="112">
        <v>23700</v>
      </c>
      <c r="H35" s="112"/>
    </row>
    <row r="36" spans="1:8" ht="18" customHeight="1" x14ac:dyDescent="0.2">
      <c r="A36" s="110" t="s">
        <v>69</v>
      </c>
      <c r="B36" s="111" t="s">
        <v>70</v>
      </c>
      <c r="C36" s="112">
        <v>27</v>
      </c>
      <c r="D36" s="112"/>
      <c r="E36" s="112">
        <v>27</v>
      </c>
      <c r="F36" s="112"/>
      <c r="G36" s="112">
        <v>27</v>
      </c>
      <c r="H36" s="112"/>
    </row>
    <row r="37" spans="1:8" ht="18" customHeight="1" x14ac:dyDescent="0.2">
      <c r="A37" s="110" t="s">
        <v>71</v>
      </c>
      <c r="B37" s="111" t="s">
        <v>72</v>
      </c>
      <c r="C37" s="112">
        <v>26</v>
      </c>
      <c r="D37" s="112"/>
      <c r="E37" s="112">
        <v>26</v>
      </c>
      <c r="F37" s="112"/>
      <c r="G37" s="112">
        <v>26</v>
      </c>
      <c r="H37" s="112"/>
    </row>
    <row r="38" spans="1:8" ht="18" customHeight="1" x14ac:dyDescent="0.2">
      <c r="A38" s="113" t="s">
        <v>150</v>
      </c>
      <c r="B38" s="114"/>
      <c r="C38" s="114"/>
      <c r="D38" s="114"/>
    </row>
    <row r="39" spans="1:8" ht="18" customHeight="1" x14ac:dyDescent="0.2">
      <c r="A39" s="95" t="s">
        <v>151</v>
      </c>
      <c r="B39" s="94"/>
      <c r="C39" s="94" t="s">
        <v>152</v>
      </c>
      <c r="D39" s="94"/>
    </row>
    <row r="40" spans="1:8" ht="18" customHeight="1" x14ac:dyDescent="0.2">
      <c r="A40" s="95" t="s">
        <v>76</v>
      </c>
      <c r="B40" s="94"/>
      <c r="C40" s="94" t="s">
        <v>77</v>
      </c>
      <c r="D40" s="94"/>
    </row>
    <row r="41" spans="1:8" ht="18" customHeight="1" x14ac:dyDescent="0.2">
      <c r="A41" s="115"/>
      <c r="B41" s="94"/>
    </row>
    <row r="42" spans="1:8" ht="18" customHeight="1" x14ac:dyDescent="0.2">
      <c r="A42" s="115"/>
      <c r="B42" s="94"/>
    </row>
    <row r="43" spans="1:8" ht="18" customHeight="1" x14ac:dyDescent="0.2">
      <c r="A43" s="115"/>
    </row>
    <row r="44" spans="1:8" ht="18" customHeight="1" x14ac:dyDescent="0.2">
      <c r="A44" s="116" t="s">
        <v>94</v>
      </c>
    </row>
    <row r="45" spans="1:8" ht="18" customHeight="1" x14ac:dyDescent="0.2">
      <c r="A45" s="115"/>
    </row>
    <row r="46" spans="1:8" ht="18" customHeight="1" x14ac:dyDescent="0.2">
      <c r="A46" s="115"/>
    </row>
    <row r="47" spans="1:8" ht="18" customHeight="1" x14ac:dyDescent="0.2">
      <c r="A47" s="115"/>
    </row>
    <row r="48" spans="1:8" ht="18" customHeight="1" x14ac:dyDescent="0.2">
      <c r="A48" s="115"/>
    </row>
    <row r="49" spans="1:1" ht="18" customHeight="1" x14ac:dyDescent="0.2">
      <c r="A49" s="115"/>
    </row>
    <row r="50" spans="1:1" ht="18" customHeight="1" x14ac:dyDescent="0.2">
      <c r="A50" s="115"/>
    </row>
    <row r="51" spans="1:1" ht="18" customHeight="1" x14ac:dyDescent="0.2">
      <c r="A51" s="115"/>
    </row>
    <row r="52" spans="1:1" ht="18" customHeight="1" x14ac:dyDescent="0.2">
      <c r="A52" s="115"/>
    </row>
    <row r="53" spans="1:1" ht="18" customHeight="1" x14ac:dyDescent="0.2">
      <c r="A53" s="115"/>
    </row>
    <row r="54" spans="1:1" ht="18" customHeight="1" x14ac:dyDescent="0.2">
      <c r="A54" s="115"/>
    </row>
    <row r="55" spans="1:1" ht="18" customHeight="1" x14ac:dyDescent="0.2">
      <c r="A55" s="115"/>
    </row>
    <row r="56" spans="1:1" ht="18" customHeight="1" x14ac:dyDescent="0.2">
      <c r="A56" s="115"/>
    </row>
    <row r="57" spans="1:1" ht="18" customHeight="1" x14ac:dyDescent="0.2">
      <c r="A57" s="115"/>
    </row>
    <row r="58" spans="1:1" ht="18" customHeight="1" x14ac:dyDescent="0.2">
      <c r="A58" s="115"/>
    </row>
    <row r="59" spans="1:1" ht="18" customHeight="1" x14ac:dyDescent="0.2">
      <c r="A59" s="115"/>
    </row>
    <row r="60" spans="1:1" ht="18" customHeight="1" x14ac:dyDescent="0.2">
      <c r="A60" s="115"/>
    </row>
    <row r="61" spans="1:1" ht="18" customHeight="1" x14ac:dyDescent="0.2">
      <c r="A61" s="115"/>
    </row>
    <row r="62" spans="1:1" ht="18" customHeight="1" x14ac:dyDescent="0.2">
      <c r="A62" s="115"/>
    </row>
    <row r="63" spans="1:1" ht="18" customHeight="1" x14ac:dyDescent="0.2">
      <c r="A63" s="115"/>
    </row>
    <row r="64" spans="1:1" ht="18" customHeight="1" x14ac:dyDescent="0.2">
      <c r="A64" s="115"/>
    </row>
    <row r="65" spans="1:1" ht="18" customHeight="1" x14ac:dyDescent="0.2">
      <c r="A65" s="115"/>
    </row>
    <row r="66" spans="1:1" ht="18" customHeight="1" x14ac:dyDescent="0.2">
      <c r="A66" s="115"/>
    </row>
    <row r="67" spans="1:1" ht="18" customHeight="1" x14ac:dyDescent="0.2">
      <c r="A67" s="115"/>
    </row>
    <row r="68" spans="1:1" ht="18" customHeight="1" x14ac:dyDescent="0.2">
      <c r="A68" s="115"/>
    </row>
    <row r="69" spans="1:1" ht="18" customHeight="1" x14ac:dyDescent="0.2">
      <c r="A69" s="115"/>
    </row>
    <row r="70" spans="1:1" ht="18" customHeight="1" x14ac:dyDescent="0.2">
      <c r="A70" s="115"/>
    </row>
    <row r="71" spans="1:1" ht="18" customHeight="1" x14ac:dyDescent="0.2">
      <c r="A71" s="115"/>
    </row>
    <row r="72" spans="1:1" ht="18" customHeight="1" x14ac:dyDescent="0.2">
      <c r="A72" s="115"/>
    </row>
    <row r="73" spans="1:1" ht="18" customHeight="1" x14ac:dyDescent="0.2">
      <c r="A73" s="115"/>
    </row>
    <row r="74" spans="1:1" ht="18" customHeight="1" x14ac:dyDescent="0.2">
      <c r="A74" s="115"/>
    </row>
    <row r="75" spans="1:1" ht="18" customHeight="1" x14ac:dyDescent="0.2">
      <c r="A75" s="115"/>
    </row>
    <row r="76" spans="1:1" ht="18" customHeight="1" x14ac:dyDescent="0.2">
      <c r="A76" s="115"/>
    </row>
    <row r="77" spans="1:1" ht="18" customHeight="1" x14ac:dyDescent="0.2">
      <c r="A77" s="115"/>
    </row>
    <row r="78" spans="1:1" ht="18" customHeight="1" x14ac:dyDescent="0.2">
      <c r="A78" s="115"/>
    </row>
    <row r="79" spans="1:1" ht="18" customHeight="1" x14ac:dyDescent="0.2">
      <c r="A79" s="115"/>
    </row>
    <row r="80" spans="1:1" ht="18" customHeight="1" x14ac:dyDescent="0.2">
      <c r="A80" s="115"/>
    </row>
    <row r="81" spans="1:1" ht="18" customHeight="1" x14ac:dyDescent="0.2">
      <c r="A81" s="115"/>
    </row>
    <row r="82" spans="1:1" ht="18" customHeight="1" x14ac:dyDescent="0.2">
      <c r="A82" s="115"/>
    </row>
    <row r="83" spans="1:1" ht="18" customHeight="1" x14ac:dyDescent="0.2">
      <c r="A83" s="115"/>
    </row>
    <row r="84" spans="1:1" ht="18" customHeight="1" x14ac:dyDescent="0.2">
      <c r="A84" s="115"/>
    </row>
    <row r="85" spans="1:1" ht="18" customHeight="1" x14ac:dyDescent="0.2">
      <c r="A85" s="115"/>
    </row>
    <row r="86" spans="1:1" ht="18" customHeight="1" x14ac:dyDescent="0.2">
      <c r="A86" s="115"/>
    </row>
    <row r="87" spans="1:1" ht="18" customHeight="1" x14ac:dyDescent="0.2">
      <c r="A87" s="115"/>
    </row>
    <row r="88" spans="1:1" ht="18" customHeight="1" x14ac:dyDescent="0.2">
      <c r="A88" s="115"/>
    </row>
    <row r="89" spans="1:1" ht="18" customHeight="1" x14ac:dyDescent="0.2">
      <c r="A89" s="115"/>
    </row>
    <row r="90" spans="1:1" ht="18" customHeight="1" x14ac:dyDescent="0.2">
      <c r="A90" s="115"/>
    </row>
    <row r="91" spans="1:1" ht="18" customHeight="1" x14ac:dyDescent="0.2">
      <c r="A91" s="115"/>
    </row>
    <row r="92" spans="1:1" ht="18" customHeight="1" x14ac:dyDescent="0.2">
      <c r="A92" s="115"/>
    </row>
    <row r="93" spans="1:1" ht="18" customHeight="1" x14ac:dyDescent="0.2">
      <c r="A93" s="115"/>
    </row>
    <row r="94" spans="1:1" ht="18" customHeight="1" x14ac:dyDescent="0.2">
      <c r="A94" s="115"/>
    </row>
    <row r="95" spans="1:1" ht="18" customHeight="1" x14ac:dyDescent="0.2">
      <c r="A95" s="115"/>
    </row>
    <row r="96" spans="1:1" ht="18" customHeight="1" x14ac:dyDescent="0.2">
      <c r="A96" s="115"/>
    </row>
    <row r="97" spans="1:1" ht="18" customHeight="1" x14ac:dyDescent="0.2">
      <c r="A97" s="115"/>
    </row>
    <row r="98" spans="1:1" ht="18" customHeight="1" x14ac:dyDescent="0.2">
      <c r="A98" s="115"/>
    </row>
    <row r="99" spans="1:1" ht="18" customHeight="1" x14ac:dyDescent="0.2">
      <c r="A99" s="115"/>
    </row>
    <row r="100" spans="1:1" ht="18" customHeight="1" x14ac:dyDescent="0.2">
      <c r="A100" s="115"/>
    </row>
    <row r="101" spans="1:1" ht="18" customHeight="1" x14ac:dyDescent="0.2">
      <c r="A101" s="115"/>
    </row>
    <row r="102" spans="1:1" ht="18" customHeight="1" x14ac:dyDescent="0.2">
      <c r="A102" s="115"/>
    </row>
    <row r="103" spans="1:1" ht="18" customHeight="1" x14ac:dyDescent="0.2">
      <c r="A103" s="115"/>
    </row>
    <row r="104" spans="1:1" ht="18" customHeight="1" x14ac:dyDescent="0.2">
      <c r="A104" s="115"/>
    </row>
    <row r="105" spans="1:1" ht="18" customHeight="1" x14ac:dyDescent="0.2">
      <c r="A105" s="115"/>
    </row>
    <row r="106" spans="1:1" ht="18" customHeight="1" x14ac:dyDescent="0.2">
      <c r="A106" s="115"/>
    </row>
    <row r="107" spans="1:1" ht="18" customHeight="1" x14ac:dyDescent="0.2">
      <c r="A107" s="115"/>
    </row>
    <row r="108" spans="1:1" ht="18" customHeight="1" x14ac:dyDescent="0.2">
      <c r="A108" s="115"/>
    </row>
    <row r="109" spans="1:1" ht="18" customHeight="1" x14ac:dyDescent="0.2">
      <c r="A109" s="115"/>
    </row>
    <row r="110" spans="1:1" ht="18" customHeight="1" x14ac:dyDescent="0.2">
      <c r="A110" s="115"/>
    </row>
    <row r="111" spans="1:1" ht="18" customHeight="1" x14ac:dyDescent="0.2">
      <c r="A111" s="115"/>
    </row>
    <row r="112" spans="1:1" ht="18" customHeight="1" x14ac:dyDescent="0.2">
      <c r="A112" s="115"/>
    </row>
    <row r="113" spans="1:1" ht="18" customHeight="1" x14ac:dyDescent="0.2">
      <c r="A113" s="115"/>
    </row>
    <row r="114" spans="1:1" ht="18" customHeight="1" x14ac:dyDescent="0.2">
      <c r="A114" s="115"/>
    </row>
    <row r="115" spans="1:1" ht="18" customHeight="1" x14ac:dyDescent="0.2">
      <c r="A115" s="115"/>
    </row>
    <row r="116" spans="1:1" ht="18" customHeight="1" x14ac:dyDescent="0.2">
      <c r="A116" s="115"/>
    </row>
    <row r="117" spans="1:1" ht="18" customHeight="1" x14ac:dyDescent="0.2">
      <c r="A117" s="115"/>
    </row>
    <row r="118" spans="1:1" ht="18" customHeight="1" x14ac:dyDescent="0.2">
      <c r="A118" s="115"/>
    </row>
    <row r="119" spans="1:1" ht="18" customHeight="1" x14ac:dyDescent="0.2">
      <c r="A119" s="115"/>
    </row>
    <row r="120" spans="1:1" ht="18" customHeight="1" x14ac:dyDescent="0.2">
      <c r="A120" s="115"/>
    </row>
    <row r="121" spans="1:1" ht="18" customHeight="1" x14ac:dyDescent="0.2">
      <c r="A121" s="115"/>
    </row>
    <row r="122" spans="1:1" ht="18" customHeight="1" x14ac:dyDescent="0.2">
      <c r="A122" s="115"/>
    </row>
    <row r="123" spans="1:1" ht="18" customHeight="1" x14ac:dyDescent="0.2">
      <c r="A123" s="115"/>
    </row>
    <row r="124" spans="1:1" ht="18" customHeight="1" x14ac:dyDescent="0.2">
      <c r="A124" s="115"/>
    </row>
    <row r="125" spans="1:1" ht="18" customHeight="1" x14ac:dyDescent="0.2">
      <c r="A125" s="115"/>
    </row>
    <row r="126" spans="1:1" ht="18" customHeight="1" x14ac:dyDescent="0.2">
      <c r="A126" s="115"/>
    </row>
    <row r="127" spans="1:1" ht="18" customHeight="1" x14ac:dyDescent="0.2">
      <c r="A127" s="115"/>
    </row>
    <row r="128" spans="1:1" ht="18" customHeight="1" x14ac:dyDescent="0.2">
      <c r="A128" s="115"/>
    </row>
    <row r="129" spans="1:1" ht="18" customHeight="1" x14ac:dyDescent="0.2">
      <c r="A129" s="115"/>
    </row>
    <row r="130" spans="1:1" ht="18" customHeight="1" x14ac:dyDescent="0.2">
      <c r="A130" s="115"/>
    </row>
    <row r="131" spans="1:1" ht="18" customHeight="1" x14ac:dyDescent="0.2">
      <c r="A131" s="115"/>
    </row>
    <row r="132" spans="1:1" ht="18" customHeight="1" x14ac:dyDescent="0.2">
      <c r="A132" s="115"/>
    </row>
    <row r="133" spans="1:1" ht="18" customHeight="1" x14ac:dyDescent="0.2">
      <c r="A133" s="115"/>
    </row>
    <row r="134" spans="1:1" ht="18" customHeight="1" x14ac:dyDescent="0.2">
      <c r="A134" s="115"/>
    </row>
    <row r="135" spans="1:1" ht="18" customHeight="1" x14ac:dyDescent="0.2">
      <c r="A135" s="115"/>
    </row>
    <row r="136" spans="1:1" ht="18" customHeight="1" x14ac:dyDescent="0.2">
      <c r="A136" s="115"/>
    </row>
    <row r="137" spans="1:1" ht="18" customHeight="1" x14ac:dyDescent="0.2">
      <c r="A137" s="115"/>
    </row>
    <row r="138" spans="1:1" ht="18" customHeight="1" x14ac:dyDescent="0.2">
      <c r="A138" s="115"/>
    </row>
    <row r="139" spans="1:1" ht="18" customHeight="1" x14ac:dyDescent="0.2">
      <c r="A139" s="115"/>
    </row>
    <row r="140" spans="1:1" ht="18" customHeight="1" x14ac:dyDescent="0.2">
      <c r="A140" s="115"/>
    </row>
    <row r="141" spans="1:1" ht="18" customHeight="1" x14ac:dyDescent="0.2">
      <c r="A141" s="115"/>
    </row>
    <row r="142" spans="1:1" ht="18" customHeight="1" x14ac:dyDescent="0.2">
      <c r="A142" s="115"/>
    </row>
    <row r="143" spans="1:1" ht="18" customHeight="1" x14ac:dyDescent="0.2">
      <c r="A143" s="115"/>
    </row>
    <row r="144" spans="1:1" ht="18" customHeight="1" x14ac:dyDescent="0.2">
      <c r="A144" s="115"/>
    </row>
    <row r="145" spans="1:1" ht="18" customHeight="1" x14ac:dyDescent="0.2">
      <c r="A145" s="115"/>
    </row>
    <row r="146" spans="1:1" ht="18" customHeight="1" x14ac:dyDescent="0.2">
      <c r="A146" s="115"/>
    </row>
    <row r="147" spans="1:1" ht="18" customHeight="1" x14ac:dyDescent="0.2">
      <c r="A147" s="115"/>
    </row>
    <row r="148" spans="1:1" ht="18" customHeight="1" x14ac:dyDescent="0.2">
      <c r="A148" s="115"/>
    </row>
    <row r="149" spans="1:1" ht="18" customHeight="1" x14ac:dyDescent="0.2">
      <c r="A149" s="115"/>
    </row>
    <row r="150" spans="1:1" ht="18" customHeight="1" x14ac:dyDescent="0.2">
      <c r="A150" s="115"/>
    </row>
    <row r="151" spans="1:1" ht="18" customHeight="1" x14ac:dyDescent="0.2">
      <c r="A151" s="115"/>
    </row>
    <row r="152" spans="1:1" ht="18" customHeight="1" x14ac:dyDescent="0.2">
      <c r="A152" s="115"/>
    </row>
    <row r="153" spans="1:1" ht="18" customHeight="1" x14ac:dyDescent="0.2">
      <c r="A153" s="115"/>
    </row>
    <row r="154" spans="1:1" ht="18" customHeight="1" x14ac:dyDescent="0.2">
      <c r="A154" s="115"/>
    </row>
    <row r="155" spans="1:1" ht="18" customHeight="1" x14ac:dyDescent="0.2">
      <c r="A155" s="115"/>
    </row>
    <row r="156" spans="1:1" ht="18" customHeight="1" x14ac:dyDescent="0.2">
      <c r="A156" s="115"/>
    </row>
    <row r="157" spans="1:1" ht="18" customHeight="1" x14ac:dyDescent="0.2">
      <c r="A157" s="115"/>
    </row>
    <row r="158" spans="1:1" ht="18" customHeight="1" x14ac:dyDescent="0.2">
      <c r="A158" s="115"/>
    </row>
    <row r="159" spans="1:1" ht="18" customHeight="1" x14ac:dyDescent="0.2">
      <c r="A159" s="115"/>
    </row>
    <row r="160" spans="1:1" ht="18" customHeight="1" x14ac:dyDescent="0.2">
      <c r="A160" s="115"/>
    </row>
    <row r="161" spans="1:1" ht="18" customHeight="1" x14ac:dyDescent="0.2">
      <c r="A161" s="115"/>
    </row>
    <row r="162" spans="1:1" ht="18" customHeight="1" x14ac:dyDescent="0.2">
      <c r="A162" s="115"/>
    </row>
    <row r="163" spans="1:1" ht="18" customHeight="1" x14ac:dyDescent="0.2">
      <c r="A163" s="115"/>
    </row>
    <row r="164" spans="1:1" ht="18" customHeight="1" x14ac:dyDescent="0.2">
      <c r="A164" s="115"/>
    </row>
    <row r="165" spans="1:1" ht="18" customHeight="1" x14ac:dyDescent="0.2">
      <c r="A165" s="115"/>
    </row>
    <row r="166" spans="1:1" ht="18" customHeight="1" x14ac:dyDescent="0.2">
      <c r="A166" s="115"/>
    </row>
    <row r="167" spans="1:1" ht="18" customHeight="1" x14ac:dyDescent="0.2">
      <c r="A167" s="115"/>
    </row>
    <row r="168" spans="1:1" ht="18" customHeight="1" x14ac:dyDescent="0.2">
      <c r="A168" s="115"/>
    </row>
    <row r="169" spans="1:1" ht="18" customHeight="1" x14ac:dyDescent="0.2">
      <c r="A169" s="115"/>
    </row>
    <row r="170" spans="1:1" ht="18" customHeight="1" x14ac:dyDescent="0.2">
      <c r="A170" s="115"/>
    </row>
    <row r="171" spans="1:1" ht="18" customHeight="1" x14ac:dyDescent="0.2">
      <c r="A171" s="115"/>
    </row>
    <row r="172" spans="1:1" ht="18" customHeight="1" x14ac:dyDescent="0.2">
      <c r="A172" s="115"/>
    </row>
    <row r="173" spans="1:1" ht="18" customHeight="1" x14ac:dyDescent="0.2">
      <c r="A173" s="115"/>
    </row>
    <row r="174" spans="1:1" ht="18" customHeight="1" x14ac:dyDescent="0.2">
      <c r="A174" s="115"/>
    </row>
    <row r="175" spans="1:1" ht="18" customHeight="1" x14ac:dyDescent="0.2">
      <c r="A175" s="115"/>
    </row>
    <row r="176" spans="1:1" ht="18" customHeight="1" x14ac:dyDescent="0.2">
      <c r="A176" s="115"/>
    </row>
    <row r="177" spans="1:1" ht="18" customHeight="1" x14ac:dyDescent="0.2">
      <c r="A177" s="115"/>
    </row>
    <row r="178" spans="1:1" ht="18" customHeight="1" x14ac:dyDescent="0.2">
      <c r="A178" s="115"/>
    </row>
    <row r="179" spans="1:1" ht="18" customHeight="1" x14ac:dyDescent="0.2">
      <c r="A179" s="115"/>
    </row>
    <row r="180" spans="1:1" ht="18" customHeight="1" x14ac:dyDescent="0.2">
      <c r="A180" s="115"/>
    </row>
    <row r="181" spans="1:1" ht="18" customHeight="1" x14ac:dyDescent="0.2">
      <c r="A181" s="115"/>
    </row>
    <row r="182" spans="1:1" ht="18" customHeight="1" x14ac:dyDescent="0.2">
      <c r="A182" s="115"/>
    </row>
    <row r="183" spans="1:1" ht="18" customHeight="1" x14ac:dyDescent="0.2">
      <c r="A183" s="115"/>
    </row>
    <row r="184" spans="1:1" ht="18" customHeight="1" x14ac:dyDescent="0.2">
      <c r="A184" s="115"/>
    </row>
    <row r="185" spans="1:1" ht="18" customHeight="1" x14ac:dyDescent="0.2">
      <c r="A185" s="115"/>
    </row>
    <row r="186" spans="1:1" ht="18" customHeight="1" x14ac:dyDescent="0.2">
      <c r="A186" s="115"/>
    </row>
    <row r="187" spans="1:1" ht="18" customHeight="1" x14ac:dyDescent="0.2">
      <c r="A187" s="115"/>
    </row>
    <row r="188" spans="1:1" ht="18" customHeight="1" x14ac:dyDescent="0.2">
      <c r="A188" s="115"/>
    </row>
    <row r="189" spans="1:1" ht="18" customHeight="1" x14ac:dyDescent="0.2">
      <c r="A189" s="115"/>
    </row>
    <row r="190" spans="1:1" ht="18" customHeight="1" x14ac:dyDescent="0.2">
      <c r="A190" s="115"/>
    </row>
    <row r="191" spans="1:1" ht="18" customHeight="1" x14ac:dyDescent="0.2">
      <c r="A191" s="115"/>
    </row>
    <row r="192" spans="1:1" ht="18" customHeight="1" x14ac:dyDescent="0.2">
      <c r="A192" s="115"/>
    </row>
    <row r="193" spans="1:1" ht="18" customHeight="1" x14ac:dyDescent="0.2">
      <c r="A193" s="115"/>
    </row>
    <row r="194" spans="1:1" ht="18" customHeight="1" x14ac:dyDescent="0.2">
      <c r="A194" s="115"/>
    </row>
    <row r="195" spans="1:1" ht="18" customHeight="1" x14ac:dyDescent="0.2">
      <c r="A195" s="115"/>
    </row>
    <row r="196" spans="1:1" ht="18" customHeight="1" x14ac:dyDescent="0.2">
      <c r="A196" s="115"/>
    </row>
    <row r="197" spans="1:1" ht="18" customHeight="1" x14ac:dyDescent="0.2">
      <c r="A197" s="115"/>
    </row>
    <row r="198" spans="1:1" ht="18" customHeight="1" x14ac:dyDescent="0.2">
      <c r="A198" s="115"/>
    </row>
    <row r="199" spans="1:1" ht="18" customHeight="1" x14ac:dyDescent="0.2">
      <c r="A199" s="115"/>
    </row>
    <row r="200" spans="1:1" ht="18" customHeight="1" x14ac:dyDescent="0.2">
      <c r="A200" s="115"/>
    </row>
    <row r="201" spans="1:1" ht="18" customHeight="1" x14ac:dyDescent="0.2">
      <c r="A201" s="115"/>
    </row>
    <row r="202" spans="1:1" ht="18" customHeight="1" x14ac:dyDescent="0.2">
      <c r="A202" s="115"/>
    </row>
    <row r="203" spans="1:1" ht="18" customHeight="1" x14ac:dyDescent="0.2">
      <c r="A203" s="115"/>
    </row>
    <row r="204" spans="1:1" ht="18" customHeight="1" x14ac:dyDescent="0.2">
      <c r="A204" s="115"/>
    </row>
    <row r="205" spans="1:1" ht="18" customHeight="1" x14ac:dyDescent="0.2">
      <c r="A205" s="115"/>
    </row>
    <row r="206" spans="1:1" ht="18" customHeight="1" x14ac:dyDescent="0.2">
      <c r="A206" s="115"/>
    </row>
    <row r="207" spans="1:1" ht="18" customHeight="1" x14ac:dyDescent="0.2">
      <c r="A207" s="115"/>
    </row>
    <row r="208" spans="1:1" ht="18" customHeight="1" x14ac:dyDescent="0.2">
      <c r="A208" s="115"/>
    </row>
    <row r="209" spans="1:1" ht="18" customHeight="1" x14ac:dyDescent="0.2">
      <c r="A209" s="115"/>
    </row>
    <row r="210" spans="1:1" ht="18" customHeight="1" x14ac:dyDescent="0.2">
      <c r="A210" s="115"/>
    </row>
    <row r="211" spans="1:1" ht="18" customHeight="1" x14ac:dyDescent="0.2">
      <c r="A211" s="115"/>
    </row>
    <row r="212" spans="1:1" ht="18" customHeight="1" x14ac:dyDescent="0.2">
      <c r="A212" s="115"/>
    </row>
    <row r="213" spans="1:1" ht="18" customHeight="1" x14ac:dyDescent="0.2">
      <c r="A213" s="115"/>
    </row>
    <row r="214" spans="1:1" ht="18" customHeight="1" x14ac:dyDescent="0.2">
      <c r="A214" s="115"/>
    </row>
    <row r="215" spans="1:1" ht="18" customHeight="1" x14ac:dyDescent="0.2">
      <c r="A215" s="115"/>
    </row>
    <row r="216" spans="1:1" ht="18" customHeight="1" x14ac:dyDescent="0.2">
      <c r="A216" s="115"/>
    </row>
    <row r="217" spans="1:1" ht="18" customHeight="1" x14ac:dyDescent="0.2">
      <c r="A217" s="115"/>
    </row>
    <row r="218" spans="1:1" ht="18" customHeight="1" x14ac:dyDescent="0.2">
      <c r="A218" s="115"/>
    </row>
    <row r="219" spans="1:1" ht="18" customHeight="1" x14ac:dyDescent="0.2">
      <c r="A219" s="115"/>
    </row>
    <row r="220" spans="1:1" ht="18" customHeight="1" x14ac:dyDescent="0.2">
      <c r="A220" s="115"/>
    </row>
    <row r="221" spans="1:1" ht="18" customHeight="1" x14ac:dyDescent="0.2">
      <c r="A221" s="115"/>
    </row>
    <row r="222" spans="1:1" ht="18" customHeight="1" x14ac:dyDescent="0.2">
      <c r="A222" s="115"/>
    </row>
    <row r="223" spans="1:1" ht="18" customHeight="1" x14ac:dyDescent="0.2">
      <c r="A223" s="115"/>
    </row>
    <row r="224" spans="1:1" ht="18" customHeight="1" x14ac:dyDescent="0.2">
      <c r="A224" s="115"/>
    </row>
    <row r="225" spans="1:1" ht="18" customHeight="1" x14ac:dyDescent="0.2">
      <c r="A225" s="115"/>
    </row>
    <row r="226" spans="1:1" ht="18" customHeight="1" x14ac:dyDescent="0.2">
      <c r="A226" s="115"/>
    </row>
    <row r="227" spans="1:1" ht="18" customHeight="1" x14ac:dyDescent="0.2">
      <c r="A227" s="115"/>
    </row>
    <row r="228" spans="1:1" ht="18" customHeight="1" x14ac:dyDescent="0.2">
      <c r="A228" s="115"/>
    </row>
    <row r="229" spans="1:1" ht="18" customHeight="1" x14ac:dyDescent="0.2">
      <c r="A229" s="115"/>
    </row>
    <row r="230" spans="1:1" ht="18" customHeight="1" x14ac:dyDescent="0.2">
      <c r="A230" s="115"/>
    </row>
    <row r="231" spans="1:1" ht="18" customHeight="1" x14ac:dyDescent="0.2">
      <c r="A231" s="115"/>
    </row>
    <row r="232" spans="1:1" ht="18" customHeight="1" x14ac:dyDescent="0.2">
      <c r="A232" s="115"/>
    </row>
    <row r="233" spans="1:1" ht="18" customHeight="1" x14ac:dyDescent="0.2">
      <c r="A233" s="115"/>
    </row>
    <row r="234" spans="1:1" ht="18" customHeight="1" x14ac:dyDescent="0.2">
      <c r="A234" s="115"/>
    </row>
    <row r="235" spans="1:1" ht="18" customHeight="1" x14ac:dyDescent="0.2">
      <c r="A235" s="115"/>
    </row>
    <row r="236" spans="1:1" ht="18" customHeight="1" x14ac:dyDescent="0.2">
      <c r="A236" s="115"/>
    </row>
    <row r="237" spans="1:1" ht="18" customHeight="1" x14ac:dyDescent="0.2">
      <c r="A237" s="115"/>
    </row>
    <row r="238" spans="1:1" ht="18" customHeight="1" x14ac:dyDescent="0.2">
      <c r="A238" s="115"/>
    </row>
    <row r="239" spans="1:1" ht="18" customHeight="1" x14ac:dyDescent="0.2">
      <c r="A239" s="115"/>
    </row>
    <row r="240" spans="1:1" ht="18" customHeight="1" x14ac:dyDescent="0.2">
      <c r="A240" s="115"/>
    </row>
    <row r="241" spans="1:1" ht="18" customHeight="1" x14ac:dyDescent="0.2">
      <c r="A241" s="115"/>
    </row>
    <row r="242" spans="1:1" ht="18" customHeight="1" x14ac:dyDescent="0.2">
      <c r="A242" s="115"/>
    </row>
    <row r="243" spans="1:1" ht="18" customHeight="1" x14ac:dyDescent="0.2">
      <c r="A243" s="115"/>
    </row>
    <row r="244" spans="1:1" ht="18" customHeight="1" x14ac:dyDescent="0.2">
      <c r="A244" s="115"/>
    </row>
    <row r="245" spans="1:1" ht="18" customHeight="1" x14ac:dyDescent="0.2">
      <c r="A245" s="115"/>
    </row>
    <row r="246" spans="1:1" ht="18" customHeight="1" x14ac:dyDescent="0.2">
      <c r="A246" s="115"/>
    </row>
    <row r="247" spans="1:1" ht="18" customHeight="1" x14ac:dyDescent="0.2">
      <c r="A247" s="115"/>
    </row>
    <row r="248" spans="1:1" ht="18" customHeight="1" x14ac:dyDescent="0.2">
      <c r="A248" s="115"/>
    </row>
    <row r="249" spans="1:1" ht="18" customHeight="1" x14ac:dyDescent="0.2">
      <c r="A249" s="115"/>
    </row>
    <row r="250" spans="1:1" ht="18" customHeight="1" x14ac:dyDescent="0.2">
      <c r="A250" s="115"/>
    </row>
    <row r="251" spans="1:1" ht="18" customHeight="1" x14ac:dyDescent="0.2">
      <c r="A251" s="115"/>
    </row>
    <row r="252" spans="1:1" ht="18" customHeight="1" x14ac:dyDescent="0.2">
      <c r="A252" s="115"/>
    </row>
    <row r="253" spans="1:1" ht="18" customHeight="1" x14ac:dyDescent="0.2">
      <c r="A253" s="115"/>
    </row>
    <row r="254" spans="1:1" ht="18" customHeight="1" x14ac:dyDescent="0.2">
      <c r="A254" s="115"/>
    </row>
    <row r="255" spans="1:1" ht="18" customHeight="1" x14ac:dyDescent="0.2">
      <c r="A255" s="115"/>
    </row>
    <row r="256" spans="1:1" ht="18" customHeight="1" x14ac:dyDescent="0.2">
      <c r="A256" s="115"/>
    </row>
    <row r="257" spans="1:1" ht="18" customHeight="1" x14ac:dyDescent="0.2">
      <c r="A257" s="115"/>
    </row>
    <row r="258" spans="1:1" ht="18" customHeight="1" x14ac:dyDescent="0.2">
      <c r="A258" s="115"/>
    </row>
    <row r="259" spans="1:1" ht="18" customHeight="1" x14ac:dyDescent="0.2">
      <c r="A259" s="115"/>
    </row>
    <row r="260" spans="1:1" ht="18" customHeight="1" x14ac:dyDescent="0.2">
      <c r="A260" s="115"/>
    </row>
    <row r="261" spans="1:1" ht="18" customHeight="1" x14ac:dyDescent="0.2">
      <c r="A261" s="115"/>
    </row>
    <row r="262" spans="1:1" ht="18" customHeight="1" x14ac:dyDescent="0.2">
      <c r="A262" s="115"/>
    </row>
    <row r="263" spans="1:1" ht="18" customHeight="1" x14ac:dyDescent="0.2">
      <c r="A263" s="115"/>
    </row>
    <row r="264" spans="1:1" ht="18" customHeight="1" x14ac:dyDescent="0.2">
      <c r="A264" s="115"/>
    </row>
    <row r="265" spans="1:1" ht="18" customHeight="1" x14ac:dyDescent="0.2">
      <c r="A265" s="115"/>
    </row>
    <row r="266" spans="1:1" ht="18" customHeight="1" x14ac:dyDescent="0.2">
      <c r="A266" s="115"/>
    </row>
    <row r="267" spans="1:1" ht="18" customHeight="1" x14ac:dyDescent="0.2">
      <c r="A267" s="115"/>
    </row>
    <row r="268" spans="1:1" ht="18" customHeight="1" x14ac:dyDescent="0.2">
      <c r="A268" s="115"/>
    </row>
    <row r="269" spans="1:1" ht="18" customHeight="1" x14ac:dyDescent="0.2">
      <c r="A269" s="115"/>
    </row>
    <row r="270" spans="1:1" ht="18" customHeight="1" x14ac:dyDescent="0.2">
      <c r="A270" s="115"/>
    </row>
    <row r="271" spans="1:1" ht="18" customHeight="1" x14ac:dyDescent="0.2">
      <c r="A271" s="115"/>
    </row>
    <row r="272" spans="1:1" ht="18" customHeight="1" x14ac:dyDescent="0.2">
      <c r="A272" s="115"/>
    </row>
    <row r="273" spans="1:1" ht="18" customHeight="1" x14ac:dyDescent="0.2">
      <c r="A273" s="115"/>
    </row>
    <row r="274" spans="1:1" ht="18" customHeight="1" x14ac:dyDescent="0.2">
      <c r="A274" s="115"/>
    </row>
    <row r="275" spans="1:1" ht="18" customHeight="1" x14ac:dyDescent="0.2">
      <c r="A275" s="115"/>
    </row>
    <row r="276" spans="1:1" ht="18" customHeight="1" x14ac:dyDescent="0.2">
      <c r="A276" s="115"/>
    </row>
    <row r="277" spans="1:1" ht="18" customHeight="1" x14ac:dyDescent="0.2">
      <c r="A277" s="115"/>
    </row>
    <row r="278" spans="1:1" ht="18" customHeight="1" x14ac:dyDescent="0.2">
      <c r="A278" s="115"/>
    </row>
    <row r="279" spans="1:1" ht="18" customHeight="1" x14ac:dyDescent="0.2">
      <c r="A279" s="115"/>
    </row>
    <row r="280" spans="1:1" ht="18" customHeight="1" x14ac:dyDescent="0.2">
      <c r="A280" s="115"/>
    </row>
    <row r="281" spans="1:1" ht="18" customHeight="1" x14ac:dyDescent="0.2">
      <c r="A281" s="115"/>
    </row>
    <row r="282" spans="1:1" ht="18" customHeight="1" x14ac:dyDescent="0.2">
      <c r="A282" s="115"/>
    </row>
    <row r="283" spans="1:1" ht="18" customHeight="1" x14ac:dyDescent="0.2">
      <c r="A283" s="115"/>
    </row>
    <row r="284" spans="1:1" ht="18" customHeight="1" x14ac:dyDescent="0.2">
      <c r="A284" s="115"/>
    </row>
    <row r="285" spans="1:1" ht="18" customHeight="1" x14ac:dyDescent="0.2">
      <c r="A285" s="115"/>
    </row>
    <row r="286" spans="1:1" ht="18" customHeight="1" x14ac:dyDescent="0.2">
      <c r="A286" s="115"/>
    </row>
    <row r="287" spans="1:1" ht="18" customHeight="1" x14ac:dyDescent="0.2">
      <c r="A287" s="115"/>
    </row>
    <row r="288" spans="1:1" ht="18" customHeight="1" x14ac:dyDescent="0.2">
      <c r="A288" s="115"/>
    </row>
    <row r="289" spans="1:1" ht="18" customHeight="1" x14ac:dyDescent="0.2">
      <c r="A289" s="115"/>
    </row>
    <row r="290" spans="1:1" ht="18" customHeight="1" x14ac:dyDescent="0.2">
      <c r="A290" s="115"/>
    </row>
    <row r="291" spans="1:1" ht="18" customHeight="1" x14ac:dyDescent="0.2">
      <c r="A291" s="115"/>
    </row>
    <row r="292" spans="1:1" ht="18" customHeight="1" x14ac:dyDescent="0.2">
      <c r="A292" s="115"/>
    </row>
    <row r="293" spans="1:1" ht="18" customHeight="1" x14ac:dyDescent="0.2">
      <c r="A293" s="115"/>
    </row>
    <row r="294" spans="1:1" ht="18" customHeight="1" x14ac:dyDescent="0.2">
      <c r="A294" s="115"/>
    </row>
    <row r="295" spans="1:1" ht="18" customHeight="1" x14ac:dyDescent="0.2">
      <c r="A295" s="115"/>
    </row>
    <row r="296" spans="1:1" ht="18" customHeight="1" x14ac:dyDescent="0.2">
      <c r="A296" s="115"/>
    </row>
    <row r="297" spans="1:1" ht="18" customHeight="1" x14ac:dyDescent="0.2">
      <c r="A297" s="115"/>
    </row>
    <row r="298" spans="1:1" ht="18" customHeight="1" x14ac:dyDescent="0.2">
      <c r="A298" s="115"/>
    </row>
    <row r="299" spans="1:1" ht="18" customHeight="1" x14ac:dyDescent="0.2">
      <c r="A299" s="115"/>
    </row>
    <row r="300" spans="1:1" ht="18" customHeight="1" x14ac:dyDescent="0.2">
      <c r="A300" s="115"/>
    </row>
    <row r="301" spans="1:1" ht="18" customHeight="1" x14ac:dyDescent="0.2">
      <c r="A301" s="115"/>
    </row>
    <row r="302" spans="1:1" ht="18" customHeight="1" x14ac:dyDescent="0.2">
      <c r="A302" s="115"/>
    </row>
    <row r="303" spans="1:1" ht="18" customHeight="1" x14ac:dyDescent="0.2">
      <c r="A303" s="115"/>
    </row>
    <row r="304" spans="1:1" ht="18" customHeight="1" x14ac:dyDescent="0.2">
      <c r="A304" s="115"/>
    </row>
    <row r="305" spans="1:1" ht="18" customHeight="1" x14ac:dyDescent="0.2">
      <c r="A305" s="115"/>
    </row>
    <row r="306" spans="1:1" ht="18" customHeight="1" x14ac:dyDescent="0.2">
      <c r="A306" s="115"/>
    </row>
    <row r="307" spans="1:1" ht="18" customHeight="1" x14ac:dyDescent="0.2">
      <c r="A307" s="115"/>
    </row>
    <row r="308" spans="1:1" ht="18" customHeight="1" x14ac:dyDescent="0.2">
      <c r="A308" s="115"/>
    </row>
    <row r="309" spans="1:1" ht="18" customHeight="1" x14ac:dyDescent="0.2">
      <c r="A309" s="115"/>
    </row>
    <row r="310" spans="1:1" ht="18" customHeight="1" x14ac:dyDescent="0.2">
      <c r="A310" s="115"/>
    </row>
    <row r="311" spans="1:1" ht="18" customHeight="1" x14ac:dyDescent="0.2">
      <c r="A311" s="115"/>
    </row>
    <row r="312" spans="1:1" ht="18" customHeight="1" x14ac:dyDescent="0.2">
      <c r="A312" s="115"/>
    </row>
    <row r="313" spans="1:1" ht="18" customHeight="1" x14ac:dyDescent="0.2">
      <c r="A313" s="115"/>
    </row>
    <row r="314" spans="1:1" ht="18" customHeight="1" x14ac:dyDescent="0.2">
      <c r="A314" s="115"/>
    </row>
    <row r="315" spans="1:1" ht="18" customHeight="1" x14ac:dyDescent="0.2">
      <c r="A315" s="115"/>
    </row>
    <row r="316" spans="1:1" ht="18" customHeight="1" x14ac:dyDescent="0.2">
      <c r="A316" s="115"/>
    </row>
    <row r="317" spans="1:1" ht="18" customHeight="1" x14ac:dyDescent="0.2">
      <c r="A317" s="115"/>
    </row>
    <row r="318" spans="1:1" ht="18" customHeight="1" x14ac:dyDescent="0.2">
      <c r="A318" s="115"/>
    </row>
    <row r="319" spans="1:1" ht="18" customHeight="1" x14ac:dyDescent="0.2">
      <c r="A319" s="115"/>
    </row>
    <row r="320" spans="1:1" ht="18" customHeight="1" x14ac:dyDescent="0.2">
      <c r="A320" s="115"/>
    </row>
    <row r="321" spans="1:1" ht="18" customHeight="1" x14ac:dyDescent="0.2">
      <c r="A321" s="115"/>
    </row>
    <row r="322" spans="1:1" ht="18" customHeight="1" x14ac:dyDescent="0.2">
      <c r="A322" s="115"/>
    </row>
    <row r="323" spans="1:1" ht="18" customHeight="1" x14ac:dyDescent="0.2">
      <c r="A323" s="115"/>
    </row>
    <row r="324" spans="1:1" ht="18" customHeight="1" x14ac:dyDescent="0.2">
      <c r="A324" s="115"/>
    </row>
    <row r="325" spans="1:1" ht="18" customHeight="1" x14ac:dyDescent="0.2">
      <c r="A325" s="115"/>
    </row>
    <row r="326" spans="1:1" ht="18" customHeight="1" x14ac:dyDescent="0.2">
      <c r="A326" s="115"/>
    </row>
    <row r="327" spans="1:1" ht="18" customHeight="1" x14ac:dyDescent="0.2">
      <c r="A327" s="115"/>
    </row>
    <row r="328" spans="1:1" ht="18" customHeight="1" x14ac:dyDescent="0.2">
      <c r="A328" s="115"/>
    </row>
    <row r="329" spans="1:1" ht="18" customHeight="1" x14ac:dyDescent="0.2">
      <c r="A329" s="115"/>
    </row>
    <row r="330" spans="1:1" ht="18" customHeight="1" x14ac:dyDescent="0.2">
      <c r="A330" s="115"/>
    </row>
    <row r="331" spans="1:1" ht="18" customHeight="1" x14ac:dyDescent="0.2">
      <c r="A331" s="115"/>
    </row>
    <row r="332" spans="1:1" ht="18" customHeight="1" x14ac:dyDescent="0.2">
      <c r="A332" s="115"/>
    </row>
    <row r="333" spans="1:1" ht="18" customHeight="1" x14ac:dyDescent="0.2">
      <c r="A333" s="115"/>
    </row>
    <row r="334" spans="1:1" ht="18" customHeight="1" x14ac:dyDescent="0.2">
      <c r="A334" s="115"/>
    </row>
    <row r="335" spans="1:1" ht="18" customHeight="1" x14ac:dyDescent="0.2">
      <c r="A335" s="115"/>
    </row>
    <row r="336" spans="1:1" ht="18" customHeight="1" x14ac:dyDescent="0.2">
      <c r="A336" s="115"/>
    </row>
    <row r="337" spans="1:1" ht="18" customHeight="1" x14ac:dyDescent="0.2">
      <c r="A337" s="115"/>
    </row>
    <row r="338" spans="1:1" ht="18" customHeight="1" x14ac:dyDescent="0.2">
      <c r="A338" s="115"/>
    </row>
    <row r="339" spans="1:1" ht="18" customHeight="1" x14ac:dyDescent="0.2">
      <c r="A339" s="115"/>
    </row>
    <row r="340" spans="1:1" ht="18" customHeight="1" x14ac:dyDescent="0.2">
      <c r="A340" s="115"/>
    </row>
    <row r="341" spans="1:1" ht="18" customHeight="1" x14ac:dyDescent="0.2">
      <c r="A341" s="115"/>
    </row>
    <row r="342" spans="1:1" ht="18" customHeight="1" x14ac:dyDescent="0.2">
      <c r="A342" s="115"/>
    </row>
    <row r="343" spans="1:1" ht="18" customHeight="1" x14ac:dyDescent="0.2">
      <c r="A343" s="115"/>
    </row>
    <row r="344" spans="1:1" ht="18" customHeight="1" x14ac:dyDescent="0.2">
      <c r="A344" s="115"/>
    </row>
    <row r="345" spans="1:1" ht="18" customHeight="1" x14ac:dyDescent="0.2">
      <c r="A345" s="115"/>
    </row>
    <row r="346" spans="1:1" ht="18" customHeight="1" x14ac:dyDescent="0.2">
      <c r="A346" s="115"/>
    </row>
    <row r="347" spans="1:1" ht="18" customHeight="1" x14ac:dyDescent="0.2">
      <c r="A347" s="115"/>
    </row>
    <row r="348" spans="1:1" ht="18" customHeight="1" x14ac:dyDescent="0.2">
      <c r="A348" s="115"/>
    </row>
    <row r="349" spans="1:1" ht="18" customHeight="1" x14ac:dyDescent="0.2">
      <c r="A349" s="115"/>
    </row>
    <row r="350" spans="1:1" ht="18" customHeight="1" x14ac:dyDescent="0.2">
      <c r="A350" s="115"/>
    </row>
    <row r="351" spans="1:1" ht="18" customHeight="1" x14ac:dyDescent="0.2">
      <c r="A351" s="115"/>
    </row>
    <row r="352" spans="1:1" ht="18" customHeight="1" x14ac:dyDescent="0.2">
      <c r="A352" s="115"/>
    </row>
    <row r="353" spans="1:1" ht="18" customHeight="1" x14ac:dyDescent="0.2">
      <c r="A353" s="115"/>
    </row>
    <row r="354" spans="1:1" ht="18" customHeight="1" x14ac:dyDescent="0.2">
      <c r="A354" s="115"/>
    </row>
    <row r="355" spans="1:1" ht="18" customHeight="1" x14ac:dyDescent="0.2">
      <c r="A355" s="115"/>
    </row>
    <row r="356" spans="1:1" ht="18" customHeight="1" x14ac:dyDescent="0.2">
      <c r="A356" s="115"/>
    </row>
    <row r="357" spans="1:1" ht="18" customHeight="1" x14ac:dyDescent="0.2">
      <c r="A357" s="115"/>
    </row>
    <row r="358" spans="1:1" ht="18" customHeight="1" x14ac:dyDescent="0.2">
      <c r="A358" s="115"/>
    </row>
    <row r="359" spans="1:1" ht="18" customHeight="1" x14ac:dyDescent="0.2">
      <c r="A359" s="115"/>
    </row>
    <row r="360" spans="1:1" ht="18" customHeight="1" x14ac:dyDescent="0.2">
      <c r="A360" s="115"/>
    </row>
    <row r="361" spans="1:1" ht="18" customHeight="1" x14ac:dyDescent="0.2">
      <c r="A361" s="115"/>
    </row>
    <row r="362" spans="1:1" ht="18" customHeight="1" x14ac:dyDescent="0.2">
      <c r="A362" s="115"/>
    </row>
    <row r="363" spans="1:1" ht="18" customHeight="1" x14ac:dyDescent="0.2">
      <c r="A363" s="115"/>
    </row>
    <row r="364" spans="1:1" ht="18" customHeight="1" x14ac:dyDescent="0.2">
      <c r="A364" s="115"/>
    </row>
    <row r="365" spans="1:1" ht="18" customHeight="1" x14ac:dyDescent="0.2">
      <c r="A365" s="115"/>
    </row>
    <row r="366" spans="1:1" ht="18" customHeight="1" x14ac:dyDescent="0.2">
      <c r="A366" s="115"/>
    </row>
    <row r="367" spans="1:1" ht="18" customHeight="1" x14ac:dyDescent="0.2">
      <c r="A367" s="115"/>
    </row>
    <row r="368" spans="1:1" ht="18" customHeight="1" x14ac:dyDescent="0.2">
      <c r="A368" s="115"/>
    </row>
    <row r="369" spans="1:1" ht="18" customHeight="1" x14ac:dyDescent="0.2">
      <c r="A369" s="115"/>
    </row>
    <row r="370" spans="1:1" ht="18" customHeight="1" x14ac:dyDescent="0.2">
      <c r="A370" s="115"/>
    </row>
    <row r="371" spans="1:1" ht="18" customHeight="1" x14ac:dyDescent="0.2">
      <c r="A371" s="115"/>
    </row>
    <row r="372" spans="1:1" ht="18" customHeight="1" x14ac:dyDescent="0.2">
      <c r="A372" s="115"/>
    </row>
    <row r="373" spans="1:1" ht="18" customHeight="1" x14ac:dyDescent="0.2">
      <c r="A373" s="115"/>
    </row>
    <row r="374" spans="1:1" ht="18" customHeight="1" x14ac:dyDescent="0.2">
      <c r="A374" s="115"/>
    </row>
    <row r="375" spans="1:1" ht="18" customHeight="1" x14ac:dyDescent="0.2">
      <c r="A375" s="115"/>
    </row>
    <row r="376" spans="1:1" ht="18" customHeight="1" x14ac:dyDescent="0.2">
      <c r="A376" s="115"/>
    </row>
    <row r="377" spans="1:1" ht="18" customHeight="1" x14ac:dyDescent="0.2">
      <c r="A377" s="115"/>
    </row>
    <row r="378" spans="1:1" ht="18" customHeight="1" x14ac:dyDescent="0.2">
      <c r="A378" s="115"/>
    </row>
    <row r="379" spans="1:1" ht="18" customHeight="1" x14ac:dyDescent="0.2">
      <c r="A379" s="115"/>
    </row>
    <row r="380" spans="1:1" ht="18" customHeight="1" x14ac:dyDescent="0.2">
      <c r="A380" s="115"/>
    </row>
    <row r="381" spans="1:1" ht="18" customHeight="1" x14ac:dyDescent="0.2">
      <c r="A381" s="115"/>
    </row>
    <row r="382" spans="1:1" ht="18" customHeight="1" x14ac:dyDescent="0.2">
      <c r="A382" s="115"/>
    </row>
    <row r="383" spans="1:1" ht="18" customHeight="1" x14ac:dyDescent="0.2">
      <c r="A383" s="115"/>
    </row>
    <row r="384" spans="1:1" ht="18" customHeight="1" x14ac:dyDescent="0.2">
      <c r="A384" s="115"/>
    </row>
    <row r="385" spans="1:1" ht="18" customHeight="1" x14ac:dyDescent="0.2">
      <c r="A385" s="115"/>
    </row>
    <row r="386" spans="1:1" ht="18" customHeight="1" x14ac:dyDescent="0.2">
      <c r="A386" s="115"/>
    </row>
    <row r="387" spans="1:1" ht="18" customHeight="1" x14ac:dyDescent="0.2">
      <c r="A387" s="115"/>
    </row>
    <row r="388" spans="1:1" ht="18" customHeight="1" x14ac:dyDescent="0.2">
      <c r="A388" s="115"/>
    </row>
    <row r="389" spans="1:1" ht="18" customHeight="1" x14ac:dyDescent="0.2">
      <c r="A389" s="115"/>
    </row>
    <row r="390" spans="1:1" ht="18" customHeight="1" x14ac:dyDescent="0.2">
      <c r="A390" s="115"/>
    </row>
    <row r="391" spans="1:1" ht="18" customHeight="1" x14ac:dyDescent="0.2">
      <c r="A391" s="115"/>
    </row>
    <row r="392" spans="1:1" ht="18" customHeight="1" x14ac:dyDescent="0.2">
      <c r="A392" s="115"/>
    </row>
    <row r="393" spans="1:1" ht="18" customHeight="1" x14ac:dyDescent="0.2">
      <c r="A393" s="115"/>
    </row>
    <row r="394" spans="1:1" ht="18" customHeight="1" x14ac:dyDescent="0.2">
      <c r="A394" s="115"/>
    </row>
    <row r="395" spans="1:1" ht="18" customHeight="1" x14ac:dyDescent="0.2">
      <c r="A395" s="115"/>
    </row>
    <row r="396" spans="1:1" ht="18" customHeight="1" x14ac:dyDescent="0.2">
      <c r="A396" s="115"/>
    </row>
    <row r="397" spans="1:1" ht="18" customHeight="1" x14ac:dyDescent="0.2">
      <c r="A397" s="115"/>
    </row>
    <row r="398" spans="1:1" ht="18" customHeight="1" x14ac:dyDescent="0.2">
      <c r="A398" s="115"/>
    </row>
    <row r="399" spans="1:1" ht="18" customHeight="1" x14ac:dyDescent="0.2">
      <c r="A399" s="115"/>
    </row>
    <row r="400" spans="1:1" ht="18" customHeight="1" x14ac:dyDescent="0.2">
      <c r="A400" s="115"/>
    </row>
    <row r="401" spans="1:1" ht="18" customHeight="1" x14ac:dyDescent="0.2">
      <c r="A401" s="115"/>
    </row>
    <row r="402" spans="1:1" ht="18" customHeight="1" x14ac:dyDescent="0.2">
      <c r="A402" s="115"/>
    </row>
    <row r="403" spans="1:1" ht="18" customHeight="1" x14ac:dyDescent="0.2">
      <c r="A403" s="115"/>
    </row>
    <row r="404" spans="1:1" ht="18" customHeight="1" x14ac:dyDescent="0.2">
      <c r="A404" s="115"/>
    </row>
    <row r="405" spans="1:1" ht="18" customHeight="1" x14ac:dyDescent="0.2">
      <c r="A405" s="115"/>
    </row>
    <row r="406" spans="1:1" ht="18" customHeight="1" x14ac:dyDescent="0.2">
      <c r="A406" s="115"/>
    </row>
    <row r="407" spans="1:1" ht="18" customHeight="1" x14ac:dyDescent="0.2">
      <c r="A407" s="115"/>
    </row>
    <row r="408" spans="1:1" ht="18" customHeight="1" x14ac:dyDescent="0.2">
      <c r="A408" s="115"/>
    </row>
    <row r="409" spans="1:1" ht="18" customHeight="1" x14ac:dyDescent="0.2">
      <c r="A409" s="115"/>
    </row>
    <row r="410" spans="1:1" ht="18" customHeight="1" x14ac:dyDescent="0.2">
      <c r="A410" s="115"/>
    </row>
    <row r="411" spans="1:1" ht="18" customHeight="1" x14ac:dyDescent="0.2">
      <c r="A411" s="115"/>
    </row>
    <row r="412" spans="1:1" ht="18" customHeight="1" x14ac:dyDescent="0.2">
      <c r="A412" s="115"/>
    </row>
    <row r="413" spans="1:1" ht="18" customHeight="1" x14ac:dyDescent="0.2">
      <c r="A413" s="115"/>
    </row>
    <row r="414" spans="1:1" ht="18" customHeight="1" x14ac:dyDescent="0.2">
      <c r="A414" s="115"/>
    </row>
    <row r="415" spans="1:1" ht="18" customHeight="1" x14ac:dyDescent="0.2">
      <c r="A415" s="115"/>
    </row>
    <row r="416" spans="1:1" ht="18" customHeight="1" x14ac:dyDescent="0.2">
      <c r="A416" s="115"/>
    </row>
    <row r="417" spans="1:1" ht="18" customHeight="1" x14ac:dyDescent="0.2">
      <c r="A417" s="115"/>
    </row>
    <row r="418" spans="1:1" ht="18" customHeight="1" x14ac:dyDescent="0.2">
      <c r="A418" s="115"/>
    </row>
    <row r="419" spans="1:1" ht="18" customHeight="1" x14ac:dyDescent="0.2">
      <c r="A419" s="115"/>
    </row>
    <row r="420" spans="1:1" ht="18" customHeight="1" x14ac:dyDescent="0.2">
      <c r="A420" s="115"/>
    </row>
    <row r="421" spans="1:1" ht="18" customHeight="1" x14ac:dyDescent="0.2">
      <c r="A421" s="115"/>
    </row>
    <row r="422" spans="1:1" ht="18" customHeight="1" x14ac:dyDescent="0.2">
      <c r="A422" s="115"/>
    </row>
    <row r="423" spans="1:1" ht="18" customHeight="1" x14ac:dyDescent="0.2">
      <c r="A423" s="115"/>
    </row>
    <row r="424" spans="1:1" ht="18" customHeight="1" x14ac:dyDescent="0.2">
      <c r="A424" s="115"/>
    </row>
    <row r="425" spans="1:1" ht="18" customHeight="1" x14ac:dyDescent="0.2">
      <c r="A425" s="115"/>
    </row>
    <row r="426" spans="1:1" ht="18" customHeight="1" x14ac:dyDescent="0.2">
      <c r="A426" s="115"/>
    </row>
    <row r="427" spans="1:1" ht="18" customHeight="1" x14ac:dyDescent="0.2">
      <c r="A427" s="115"/>
    </row>
    <row r="428" spans="1:1" ht="18" customHeight="1" x14ac:dyDescent="0.2">
      <c r="A428" s="115"/>
    </row>
    <row r="429" spans="1:1" ht="18" customHeight="1" x14ac:dyDescent="0.2">
      <c r="A429" s="115"/>
    </row>
    <row r="430" spans="1:1" ht="18" customHeight="1" x14ac:dyDescent="0.2">
      <c r="A430" s="115"/>
    </row>
    <row r="431" spans="1:1" ht="18" customHeight="1" x14ac:dyDescent="0.2">
      <c r="A431" s="115"/>
    </row>
    <row r="432" spans="1:1" ht="18" customHeight="1" x14ac:dyDescent="0.2">
      <c r="A432" s="115"/>
    </row>
    <row r="433" spans="1:1" ht="18" customHeight="1" x14ac:dyDescent="0.2">
      <c r="A433" s="115"/>
    </row>
    <row r="434" spans="1:1" ht="18" customHeight="1" x14ac:dyDescent="0.2">
      <c r="A434" s="115"/>
    </row>
    <row r="435" spans="1:1" ht="18" customHeight="1" x14ac:dyDescent="0.2">
      <c r="A435" s="115"/>
    </row>
    <row r="436" spans="1:1" ht="18" customHeight="1" x14ac:dyDescent="0.2">
      <c r="A436" s="115"/>
    </row>
    <row r="437" spans="1:1" ht="18" customHeight="1" x14ac:dyDescent="0.2">
      <c r="A437" s="115"/>
    </row>
    <row r="438" spans="1:1" ht="18" customHeight="1" x14ac:dyDescent="0.2">
      <c r="A438" s="115"/>
    </row>
    <row r="439" spans="1:1" ht="18" customHeight="1" x14ac:dyDescent="0.2">
      <c r="A439" s="115"/>
    </row>
    <row r="440" spans="1:1" ht="18" customHeight="1" x14ac:dyDescent="0.2">
      <c r="A440" s="115"/>
    </row>
    <row r="441" spans="1:1" ht="18" customHeight="1" x14ac:dyDescent="0.2">
      <c r="A441" s="115"/>
    </row>
    <row r="442" spans="1:1" ht="18" customHeight="1" x14ac:dyDescent="0.2">
      <c r="A442" s="115"/>
    </row>
    <row r="443" spans="1:1" ht="18" customHeight="1" x14ac:dyDescent="0.2">
      <c r="A443" s="115"/>
    </row>
    <row r="444" spans="1:1" ht="18" customHeight="1" x14ac:dyDescent="0.2">
      <c r="A444" s="115"/>
    </row>
    <row r="445" spans="1:1" ht="18" customHeight="1" x14ac:dyDescent="0.2">
      <c r="A445" s="115"/>
    </row>
    <row r="446" spans="1:1" ht="18" customHeight="1" x14ac:dyDescent="0.2">
      <c r="A446" s="115"/>
    </row>
    <row r="447" spans="1:1" ht="18" customHeight="1" x14ac:dyDescent="0.2">
      <c r="A447" s="115"/>
    </row>
    <row r="448" spans="1:1" ht="18" customHeight="1" x14ac:dyDescent="0.2">
      <c r="A448" s="115"/>
    </row>
    <row r="449" spans="1:1" ht="18" customHeight="1" x14ac:dyDescent="0.2">
      <c r="A449" s="115"/>
    </row>
    <row r="450" spans="1:1" ht="18" customHeight="1" x14ac:dyDescent="0.2">
      <c r="A450" s="115"/>
    </row>
    <row r="451" spans="1:1" ht="18" customHeight="1" x14ac:dyDescent="0.2">
      <c r="A451" s="115"/>
    </row>
    <row r="452" spans="1:1" ht="18" customHeight="1" x14ac:dyDescent="0.2">
      <c r="A452" s="115"/>
    </row>
    <row r="453" spans="1:1" ht="18" customHeight="1" x14ac:dyDescent="0.2">
      <c r="A453" s="115"/>
    </row>
    <row r="454" spans="1:1" ht="18" customHeight="1" x14ac:dyDescent="0.2">
      <c r="A454" s="115"/>
    </row>
    <row r="455" spans="1:1" ht="18" customHeight="1" x14ac:dyDescent="0.2">
      <c r="A455" s="115"/>
    </row>
    <row r="456" spans="1:1" ht="18" customHeight="1" x14ac:dyDescent="0.2">
      <c r="A456" s="115"/>
    </row>
    <row r="457" spans="1:1" ht="18" customHeight="1" x14ac:dyDescent="0.2">
      <c r="A457" s="115"/>
    </row>
    <row r="458" spans="1:1" ht="18" customHeight="1" x14ac:dyDescent="0.2">
      <c r="A458" s="115"/>
    </row>
    <row r="459" spans="1:1" ht="18" customHeight="1" x14ac:dyDescent="0.2">
      <c r="A459" s="115"/>
    </row>
    <row r="460" spans="1:1" ht="18" customHeight="1" x14ac:dyDescent="0.2">
      <c r="A460" s="115"/>
    </row>
    <row r="461" spans="1:1" ht="18" customHeight="1" x14ac:dyDescent="0.2">
      <c r="A461" s="115"/>
    </row>
    <row r="462" spans="1:1" ht="18" customHeight="1" x14ac:dyDescent="0.2">
      <c r="A462" s="115"/>
    </row>
    <row r="463" spans="1:1" ht="18" customHeight="1" x14ac:dyDescent="0.2">
      <c r="A463" s="115"/>
    </row>
    <row r="464" spans="1:1" ht="18" customHeight="1" x14ac:dyDescent="0.2">
      <c r="A464" s="115"/>
    </row>
    <row r="465" spans="1:1" ht="18" customHeight="1" x14ac:dyDescent="0.2">
      <c r="A465" s="115"/>
    </row>
    <row r="466" spans="1:1" ht="18" customHeight="1" x14ac:dyDescent="0.2">
      <c r="A466" s="115"/>
    </row>
    <row r="467" spans="1:1" ht="18" customHeight="1" x14ac:dyDescent="0.2">
      <c r="A467" s="115"/>
    </row>
    <row r="468" spans="1:1" ht="18" customHeight="1" x14ac:dyDescent="0.2">
      <c r="A468" s="115"/>
    </row>
    <row r="469" spans="1:1" ht="18" customHeight="1" x14ac:dyDescent="0.2">
      <c r="A469" s="115"/>
    </row>
    <row r="470" spans="1:1" ht="18" customHeight="1" x14ac:dyDescent="0.2">
      <c r="A470" s="115"/>
    </row>
    <row r="471" spans="1:1" ht="18" customHeight="1" x14ac:dyDescent="0.2">
      <c r="A471" s="115"/>
    </row>
    <row r="472" spans="1:1" ht="18" customHeight="1" x14ac:dyDescent="0.2">
      <c r="A472" s="115"/>
    </row>
    <row r="473" spans="1:1" ht="18" customHeight="1" x14ac:dyDescent="0.2">
      <c r="A473" s="115"/>
    </row>
    <row r="474" spans="1:1" ht="18" customHeight="1" x14ac:dyDescent="0.2">
      <c r="A474" s="115"/>
    </row>
    <row r="475" spans="1:1" ht="18" customHeight="1" x14ac:dyDescent="0.2">
      <c r="A475" s="115"/>
    </row>
    <row r="476" spans="1:1" ht="18" customHeight="1" x14ac:dyDescent="0.2">
      <c r="A476" s="115"/>
    </row>
    <row r="477" spans="1:1" ht="18" customHeight="1" x14ac:dyDescent="0.2">
      <c r="A477" s="115"/>
    </row>
    <row r="478" spans="1:1" ht="18" customHeight="1" x14ac:dyDescent="0.2">
      <c r="A478" s="115"/>
    </row>
    <row r="479" spans="1:1" ht="18" customHeight="1" x14ac:dyDescent="0.2">
      <c r="A479" s="115"/>
    </row>
    <row r="480" spans="1:1" ht="18" customHeight="1" x14ac:dyDescent="0.2">
      <c r="A480" s="115"/>
    </row>
    <row r="481" spans="1:1" ht="18" customHeight="1" x14ac:dyDescent="0.2">
      <c r="A481" s="115"/>
    </row>
    <row r="482" spans="1:1" ht="18" customHeight="1" x14ac:dyDescent="0.2">
      <c r="A482" s="115"/>
    </row>
    <row r="483" spans="1:1" ht="18" customHeight="1" x14ac:dyDescent="0.2">
      <c r="A483" s="115"/>
    </row>
    <row r="484" spans="1:1" ht="18" customHeight="1" x14ac:dyDescent="0.2">
      <c r="A484" s="115"/>
    </row>
    <row r="485" spans="1:1" ht="18" customHeight="1" x14ac:dyDescent="0.2">
      <c r="A485" s="115"/>
    </row>
    <row r="486" spans="1:1" ht="18" customHeight="1" x14ac:dyDescent="0.2">
      <c r="A486" s="115"/>
    </row>
    <row r="487" spans="1:1" ht="18" customHeight="1" x14ac:dyDescent="0.2">
      <c r="A487" s="115"/>
    </row>
    <row r="488" spans="1:1" ht="18" customHeight="1" x14ac:dyDescent="0.2">
      <c r="A488" s="115"/>
    </row>
    <row r="489" spans="1:1" ht="18" customHeight="1" x14ac:dyDescent="0.2">
      <c r="A489" s="115"/>
    </row>
    <row r="490" spans="1:1" ht="18" customHeight="1" x14ac:dyDescent="0.2">
      <c r="A490" s="115"/>
    </row>
    <row r="491" spans="1:1" ht="18" customHeight="1" x14ac:dyDescent="0.2">
      <c r="A491" s="115"/>
    </row>
    <row r="492" spans="1:1" ht="18" customHeight="1" x14ac:dyDescent="0.2">
      <c r="A492" s="115"/>
    </row>
    <row r="493" spans="1:1" ht="18" customHeight="1" x14ac:dyDescent="0.2">
      <c r="A493" s="115"/>
    </row>
    <row r="494" spans="1:1" ht="18" customHeight="1" x14ac:dyDescent="0.2">
      <c r="A494" s="115"/>
    </row>
    <row r="495" spans="1:1" ht="18" customHeight="1" x14ac:dyDescent="0.2">
      <c r="A495" s="115"/>
    </row>
    <row r="496" spans="1:1" ht="18" customHeight="1" x14ac:dyDescent="0.2">
      <c r="A496" s="115"/>
    </row>
    <row r="497" spans="1:1" ht="18" customHeight="1" x14ac:dyDescent="0.2">
      <c r="A497" s="115"/>
    </row>
    <row r="498" spans="1:1" ht="18" customHeight="1" x14ac:dyDescent="0.2">
      <c r="A498" s="115"/>
    </row>
    <row r="499" spans="1:1" ht="18" customHeight="1" x14ac:dyDescent="0.2">
      <c r="A499" s="115"/>
    </row>
    <row r="500" spans="1:1" ht="18" customHeight="1" x14ac:dyDescent="0.2">
      <c r="A500" s="115"/>
    </row>
    <row r="501" spans="1:1" ht="18" customHeight="1" x14ac:dyDescent="0.2">
      <c r="A501" s="115"/>
    </row>
    <row r="502" spans="1:1" ht="18" customHeight="1" x14ac:dyDescent="0.2">
      <c r="A502" s="115"/>
    </row>
    <row r="503" spans="1:1" ht="18" customHeight="1" x14ac:dyDescent="0.2">
      <c r="A503" s="115"/>
    </row>
    <row r="504" spans="1:1" ht="18" customHeight="1" x14ac:dyDescent="0.2">
      <c r="A504" s="115"/>
    </row>
    <row r="505" spans="1:1" ht="18" customHeight="1" x14ac:dyDescent="0.2">
      <c r="A505" s="115"/>
    </row>
    <row r="506" spans="1:1" ht="18" customHeight="1" x14ac:dyDescent="0.2">
      <c r="A506" s="115"/>
    </row>
    <row r="507" spans="1:1" ht="18" customHeight="1" x14ac:dyDescent="0.2">
      <c r="A507" s="115"/>
    </row>
    <row r="508" spans="1:1" ht="18" customHeight="1" x14ac:dyDescent="0.2">
      <c r="A508" s="115"/>
    </row>
    <row r="509" spans="1:1" ht="18" customHeight="1" x14ac:dyDescent="0.2">
      <c r="A509" s="115"/>
    </row>
    <row r="510" spans="1:1" ht="18" customHeight="1" x14ac:dyDescent="0.2">
      <c r="A510" s="115"/>
    </row>
    <row r="511" spans="1:1" ht="18" customHeight="1" x14ac:dyDescent="0.2">
      <c r="A511" s="115"/>
    </row>
    <row r="512" spans="1:1" ht="18" customHeight="1" x14ac:dyDescent="0.2">
      <c r="A512" s="115"/>
    </row>
    <row r="513" spans="1:1" ht="18" customHeight="1" x14ac:dyDescent="0.2">
      <c r="A513" s="115"/>
    </row>
    <row r="514" spans="1:1" ht="18" customHeight="1" x14ac:dyDescent="0.2">
      <c r="A514" s="115"/>
    </row>
    <row r="515" spans="1:1" ht="18" customHeight="1" x14ac:dyDescent="0.2">
      <c r="A515" s="115"/>
    </row>
    <row r="516" spans="1:1" ht="18" customHeight="1" x14ac:dyDescent="0.2">
      <c r="A516" s="115"/>
    </row>
    <row r="517" spans="1:1" ht="18" customHeight="1" x14ac:dyDescent="0.2">
      <c r="A517" s="115"/>
    </row>
    <row r="518" spans="1:1" ht="18" customHeight="1" x14ac:dyDescent="0.2">
      <c r="A518" s="115"/>
    </row>
    <row r="519" spans="1:1" ht="18" customHeight="1" x14ac:dyDescent="0.2">
      <c r="A519" s="115"/>
    </row>
    <row r="520" spans="1:1" ht="18" customHeight="1" x14ac:dyDescent="0.2">
      <c r="A520" s="115"/>
    </row>
    <row r="521" spans="1:1" ht="18" customHeight="1" x14ac:dyDescent="0.2">
      <c r="A521" s="115"/>
    </row>
    <row r="522" spans="1:1" ht="18" customHeight="1" x14ac:dyDescent="0.2">
      <c r="A522" s="115"/>
    </row>
    <row r="523" spans="1:1" ht="18" customHeight="1" x14ac:dyDescent="0.2">
      <c r="A523" s="115"/>
    </row>
    <row r="524" spans="1:1" ht="18" customHeight="1" x14ac:dyDescent="0.2">
      <c r="A524" s="115"/>
    </row>
    <row r="525" spans="1:1" ht="18" customHeight="1" x14ac:dyDescent="0.2">
      <c r="A525" s="115"/>
    </row>
    <row r="526" spans="1:1" ht="18" customHeight="1" x14ac:dyDescent="0.2">
      <c r="A526" s="115"/>
    </row>
    <row r="527" spans="1:1" ht="18" customHeight="1" x14ac:dyDescent="0.2">
      <c r="A527" s="115"/>
    </row>
    <row r="528" spans="1:1" ht="18" customHeight="1" x14ac:dyDescent="0.2">
      <c r="A528" s="115"/>
    </row>
    <row r="529" spans="1:1" ht="18" customHeight="1" x14ac:dyDescent="0.2">
      <c r="A529" s="115"/>
    </row>
    <row r="530" spans="1:1" ht="18" customHeight="1" x14ac:dyDescent="0.2">
      <c r="A530" s="115"/>
    </row>
    <row r="531" spans="1:1" ht="18" customHeight="1" x14ac:dyDescent="0.2">
      <c r="A531" s="115"/>
    </row>
    <row r="532" spans="1:1" ht="18" customHeight="1" x14ac:dyDescent="0.2">
      <c r="A532" s="115"/>
    </row>
    <row r="533" spans="1:1" ht="18" customHeight="1" x14ac:dyDescent="0.2">
      <c r="A533" s="115"/>
    </row>
    <row r="534" spans="1:1" ht="18" customHeight="1" x14ac:dyDescent="0.2">
      <c r="A534" s="115"/>
    </row>
    <row r="535" spans="1:1" ht="18" customHeight="1" x14ac:dyDescent="0.2">
      <c r="A535" s="115"/>
    </row>
    <row r="536" spans="1:1" ht="18" customHeight="1" x14ac:dyDescent="0.2">
      <c r="A536" s="115"/>
    </row>
    <row r="537" spans="1:1" ht="18" customHeight="1" x14ac:dyDescent="0.2">
      <c r="A537" s="115"/>
    </row>
    <row r="538" spans="1:1" ht="18" customHeight="1" x14ac:dyDescent="0.2">
      <c r="A538" s="115"/>
    </row>
    <row r="539" spans="1:1" ht="18" customHeight="1" x14ac:dyDescent="0.2">
      <c r="A539" s="115"/>
    </row>
    <row r="540" spans="1:1" ht="18" customHeight="1" x14ac:dyDescent="0.2">
      <c r="A540" s="115"/>
    </row>
    <row r="541" spans="1:1" ht="18" customHeight="1" x14ac:dyDescent="0.2">
      <c r="A541" s="115"/>
    </row>
    <row r="542" spans="1:1" ht="18" customHeight="1" x14ac:dyDescent="0.2">
      <c r="A542" s="115"/>
    </row>
    <row r="543" spans="1:1" ht="18" customHeight="1" x14ac:dyDescent="0.2">
      <c r="A543" s="115"/>
    </row>
    <row r="544" spans="1:1" ht="18" customHeight="1" x14ac:dyDescent="0.2">
      <c r="A544" s="115"/>
    </row>
    <row r="545" spans="1:1" ht="18" customHeight="1" x14ac:dyDescent="0.2">
      <c r="A545" s="115"/>
    </row>
    <row r="546" spans="1:1" ht="18" customHeight="1" x14ac:dyDescent="0.2">
      <c r="A546" s="115"/>
    </row>
    <row r="547" spans="1:1" ht="18" customHeight="1" x14ac:dyDescent="0.2">
      <c r="A547" s="115"/>
    </row>
    <row r="548" spans="1:1" ht="18" customHeight="1" x14ac:dyDescent="0.2">
      <c r="A548" s="115"/>
    </row>
    <row r="549" spans="1:1" ht="18" customHeight="1" x14ac:dyDescent="0.2">
      <c r="A549" s="115"/>
    </row>
    <row r="550" spans="1:1" ht="18" customHeight="1" x14ac:dyDescent="0.2">
      <c r="A550" s="115"/>
    </row>
    <row r="551" spans="1:1" ht="18" customHeight="1" x14ac:dyDescent="0.2">
      <c r="A551" s="115"/>
    </row>
    <row r="552" spans="1:1" ht="18" customHeight="1" x14ac:dyDescent="0.2">
      <c r="A552" s="115"/>
    </row>
    <row r="553" spans="1:1" ht="18" customHeight="1" x14ac:dyDescent="0.2">
      <c r="A553" s="115"/>
    </row>
    <row r="554" spans="1:1" ht="18" customHeight="1" x14ac:dyDescent="0.2">
      <c r="A554" s="115"/>
    </row>
    <row r="555" spans="1:1" ht="18" customHeight="1" x14ac:dyDescent="0.2">
      <c r="A555" s="115"/>
    </row>
    <row r="556" spans="1:1" ht="18" customHeight="1" x14ac:dyDescent="0.2">
      <c r="A556" s="115"/>
    </row>
    <row r="557" spans="1:1" ht="18" customHeight="1" x14ac:dyDescent="0.2">
      <c r="A557" s="115"/>
    </row>
    <row r="558" spans="1:1" ht="18" customHeight="1" x14ac:dyDescent="0.2">
      <c r="A558" s="115"/>
    </row>
    <row r="559" spans="1:1" ht="18" customHeight="1" x14ac:dyDescent="0.2">
      <c r="A559" s="115"/>
    </row>
    <row r="560" spans="1:1" ht="18" customHeight="1" x14ac:dyDescent="0.2">
      <c r="A560" s="115"/>
    </row>
    <row r="561" spans="1:1" ht="18" customHeight="1" x14ac:dyDescent="0.2">
      <c r="A561" s="115"/>
    </row>
    <row r="562" spans="1:1" ht="18" customHeight="1" x14ac:dyDescent="0.2">
      <c r="A562" s="115"/>
    </row>
    <row r="563" spans="1:1" ht="18" customHeight="1" x14ac:dyDescent="0.2">
      <c r="A563" s="115"/>
    </row>
    <row r="564" spans="1:1" ht="18" customHeight="1" x14ac:dyDescent="0.2">
      <c r="A564" s="115"/>
    </row>
    <row r="565" spans="1:1" ht="18" customHeight="1" x14ac:dyDescent="0.2">
      <c r="A565" s="115"/>
    </row>
    <row r="566" spans="1:1" ht="18" customHeight="1" x14ac:dyDescent="0.2">
      <c r="A566" s="115"/>
    </row>
    <row r="567" spans="1:1" ht="18" customHeight="1" x14ac:dyDescent="0.2">
      <c r="A567" s="115"/>
    </row>
    <row r="568" spans="1:1" ht="18" customHeight="1" x14ac:dyDescent="0.2">
      <c r="A568" s="115"/>
    </row>
    <row r="569" spans="1:1" ht="18" customHeight="1" x14ac:dyDescent="0.2">
      <c r="A569" s="115"/>
    </row>
    <row r="570" spans="1:1" ht="18" customHeight="1" x14ac:dyDescent="0.2">
      <c r="A570" s="115"/>
    </row>
    <row r="571" spans="1:1" ht="18" customHeight="1" x14ac:dyDescent="0.2">
      <c r="A571" s="115"/>
    </row>
    <row r="572" spans="1:1" ht="18" customHeight="1" x14ac:dyDescent="0.2">
      <c r="A572" s="115"/>
    </row>
    <row r="573" spans="1:1" ht="18" customHeight="1" x14ac:dyDescent="0.2">
      <c r="A573" s="115"/>
    </row>
    <row r="574" spans="1:1" ht="18" customHeight="1" x14ac:dyDescent="0.2">
      <c r="A574" s="115"/>
    </row>
    <row r="575" spans="1:1" ht="18" customHeight="1" x14ac:dyDescent="0.2">
      <c r="A575" s="115"/>
    </row>
    <row r="576" spans="1:1" ht="18" customHeight="1" x14ac:dyDescent="0.2">
      <c r="A576" s="115"/>
    </row>
    <row r="577" spans="1:1" ht="18" customHeight="1" x14ac:dyDescent="0.2">
      <c r="A577" s="115"/>
    </row>
    <row r="578" spans="1:1" ht="18" customHeight="1" x14ac:dyDescent="0.2">
      <c r="A578" s="115"/>
    </row>
    <row r="579" spans="1:1" ht="18" customHeight="1" x14ac:dyDescent="0.2">
      <c r="A579" s="115"/>
    </row>
    <row r="580" spans="1:1" ht="18" customHeight="1" x14ac:dyDescent="0.2">
      <c r="A580" s="115"/>
    </row>
    <row r="581" spans="1:1" ht="18" customHeight="1" x14ac:dyDescent="0.2">
      <c r="A581" s="115"/>
    </row>
    <row r="582" spans="1:1" ht="18" customHeight="1" x14ac:dyDescent="0.2">
      <c r="A582" s="115"/>
    </row>
    <row r="583" spans="1:1" ht="18" customHeight="1" x14ac:dyDescent="0.2">
      <c r="A583" s="115"/>
    </row>
    <row r="584" spans="1:1" ht="18" customHeight="1" x14ac:dyDescent="0.2">
      <c r="A584" s="115"/>
    </row>
    <row r="585" spans="1:1" ht="18" customHeight="1" x14ac:dyDescent="0.2">
      <c r="A585" s="115"/>
    </row>
    <row r="586" spans="1:1" ht="18" customHeight="1" x14ac:dyDescent="0.2">
      <c r="A586" s="115"/>
    </row>
    <row r="587" spans="1:1" ht="18" customHeight="1" x14ac:dyDescent="0.2">
      <c r="A587" s="115"/>
    </row>
    <row r="588" spans="1:1" ht="18" customHeight="1" x14ac:dyDescent="0.2">
      <c r="A588" s="115"/>
    </row>
    <row r="589" spans="1:1" ht="18" customHeight="1" x14ac:dyDescent="0.2">
      <c r="A589" s="115"/>
    </row>
    <row r="590" spans="1:1" ht="18" customHeight="1" x14ac:dyDescent="0.2">
      <c r="A590" s="115"/>
    </row>
    <row r="591" spans="1:1" ht="18" customHeight="1" x14ac:dyDescent="0.2">
      <c r="A591" s="115"/>
    </row>
    <row r="592" spans="1:1" ht="18" customHeight="1" x14ac:dyDescent="0.2">
      <c r="A592" s="115"/>
    </row>
    <row r="593" spans="1:1" ht="18" customHeight="1" x14ac:dyDescent="0.2">
      <c r="A593" s="115"/>
    </row>
    <row r="594" spans="1:1" ht="18" customHeight="1" x14ac:dyDescent="0.2">
      <c r="A594" s="115"/>
    </row>
    <row r="595" spans="1:1" ht="18" customHeight="1" x14ac:dyDescent="0.2">
      <c r="A595" s="115"/>
    </row>
    <row r="596" spans="1:1" ht="18" customHeight="1" x14ac:dyDescent="0.2">
      <c r="A596" s="115"/>
    </row>
    <row r="597" spans="1:1" ht="18" customHeight="1" x14ac:dyDescent="0.2">
      <c r="A597" s="115"/>
    </row>
    <row r="598" spans="1:1" ht="18" customHeight="1" x14ac:dyDescent="0.2">
      <c r="A598" s="115"/>
    </row>
    <row r="599" spans="1:1" ht="18" customHeight="1" x14ac:dyDescent="0.2">
      <c r="A599" s="115"/>
    </row>
    <row r="600" spans="1:1" ht="18" customHeight="1" x14ac:dyDescent="0.2">
      <c r="A600" s="115"/>
    </row>
    <row r="601" spans="1:1" ht="18" customHeight="1" x14ac:dyDescent="0.2">
      <c r="A601" s="115"/>
    </row>
    <row r="602" spans="1:1" ht="18" customHeight="1" x14ac:dyDescent="0.2">
      <c r="A602" s="115"/>
    </row>
    <row r="603" spans="1:1" ht="18" customHeight="1" x14ac:dyDescent="0.2">
      <c r="A603" s="115"/>
    </row>
    <row r="604" spans="1:1" ht="18" customHeight="1" x14ac:dyDescent="0.2">
      <c r="A604" s="115"/>
    </row>
    <row r="605" spans="1:1" ht="18" customHeight="1" x14ac:dyDescent="0.2">
      <c r="A605" s="115"/>
    </row>
    <row r="606" spans="1:1" ht="18" customHeight="1" x14ac:dyDescent="0.2">
      <c r="A606" s="115"/>
    </row>
    <row r="607" spans="1:1" ht="18" customHeight="1" x14ac:dyDescent="0.2">
      <c r="A607" s="115"/>
    </row>
    <row r="608" spans="1:1" ht="18" customHeight="1" x14ac:dyDescent="0.2">
      <c r="A608" s="115"/>
    </row>
    <row r="609" spans="1:1" ht="18" customHeight="1" x14ac:dyDescent="0.2">
      <c r="A609" s="115"/>
    </row>
    <row r="610" spans="1:1" ht="18" customHeight="1" x14ac:dyDescent="0.2">
      <c r="A610" s="115"/>
    </row>
    <row r="611" spans="1:1" ht="18" customHeight="1" x14ac:dyDescent="0.2">
      <c r="A611" s="115"/>
    </row>
    <row r="612" spans="1:1" ht="18" customHeight="1" x14ac:dyDescent="0.2">
      <c r="A612" s="115"/>
    </row>
    <row r="613" spans="1:1" ht="18" customHeight="1" x14ac:dyDescent="0.2">
      <c r="A613" s="115"/>
    </row>
    <row r="614" spans="1:1" ht="18" customHeight="1" x14ac:dyDescent="0.2">
      <c r="A614" s="115"/>
    </row>
    <row r="615" spans="1:1" ht="18" customHeight="1" x14ac:dyDescent="0.2">
      <c r="A615" s="115"/>
    </row>
    <row r="616" spans="1:1" ht="18" customHeight="1" x14ac:dyDescent="0.2">
      <c r="A616" s="115"/>
    </row>
    <row r="617" spans="1:1" ht="18" customHeight="1" x14ac:dyDescent="0.2">
      <c r="A617" s="115"/>
    </row>
    <row r="618" spans="1:1" ht="18" customHeight="1" x14ac:dyDescent="0.2">
      <c r="A618" s="115"/>
    </row>
    <row r="619" spans="1:1" ht="18" customHeight="1" x14ac:dyDescent="0.2">
      <c r="A619" s="115"/>
    </row>
    <row r="620" spans="1:1" ht="18" customHeight="1" x14ac:dyDescent="0.2">
      <c r="A620" s="115"/>
    </row>
    <row r="621" spans="1:1" ht="18" customHeight="1" x14ac:dyDescent="0.2">
      <c r="A621" s="115"/>
    </row>
    <row r="622" spans="1:1" ht="18" customHeight="1" x14ac:dyDescent="0.2">
      <c r="A622" s="115"/>
    </row>
    <row r="623" spans="1:1" ht="18" customHeight="1" x14ac:dyDescent="0.2">
      <c r="A623" s="115"/>
    </row>
    <row r="624" spans="1:1" ht="18" customHeight="1" x14ac:dyDescent="0.2">
      <c r="A624" s="115"/>
    </row>
    <row r="625" spans="1:1" ht="18" customHeight="1" x14ac:dyDescent="0.2">
      <c r="A625" s="115"/>
    </row>
    <row r="626" spans="1:1" ht="18" customHeight="1" x14ac:dyDescent="0.2">
      <c r="A626" s="115"/>
    </row>
    <row r="627" spans="1:1" ht="18" customHeight="1" x14ac:dyDescent="0.2">
      <c r="A627" s="115"/>
    </row>
    <row r="628" spans="1:1" ht="18" customHeight="1" x14ac:dyDescent="0.2">
      <c r="A628" s="115"/>
    </row>
    <row r="629" spans="1:1" ht="18" customHeight="1" x14ac:dyDescent="0.2">
      <c r="A629" s="115"/>
    </row>
    <row r="630" spans="1:1" ht="18" customHeight="1" x14ac:dyDescent="0.2">
      <c r="A630" s="115"/>
    </row>
    <row r="631" spans="1:1" ht="18" customHeight="1" x14ac:dyDescent="0.2">
      <c r="A631" s="115"/>
    </row>
    <row r="632" spans="1:1" ht="18" customHeight="1" x14ac:dyDescent="0.2">
      <c r="A632" s="115"/>
    </row>
    <row r="633" spans="1:1" ht="18" customHeight="1" x14ac:dyDescent="0.2">
      <c r="A633" s="115"/>
    </row>
    <row r="634" spans="1:1" ht="18" customHeight="1" x14ac:dyDescent="0.2">
      <c r="A634" s="115"/>
    </row>
    <row r="635" spans="1:1" ht="18" customHeight="1" x14ac:dyDescent="0.2">
      <c r="A635" s="115"/>
    </row>
    <row r="636" spans="1:1" ht="18" customHeight="1" x14ac:dyDescent="0.2">
      <c r="A636" s="115"/>
    </row>
    <row r="637" spans="1:1" ht="18" customHeight="1" x14ac:dyDescent="0.2">
      <c r="A637" s="115"/>
    </row>
    <row r="638" spans="1:1" ht="18" customHeight="1" x14ac:dyDescent="0.2">
      <c r="A638" s="115"/>
    </row>
    <row r="639" spans="1:1" ht="18" customHeight="1" x14ac:dyDescent="0.2">
      <c r="A639" s="115"/>
    </row>
    <row r="640" spans="1:1" ht="18" customHeight="1" x14ac:dyDescent="0.2">
      <c r="A640" s="115"/>
    </row>
    <row r="641" spans="1:1" ht="18" customHeight="1" x14ac:dyDescent="0.2">
      <c r="A641" s="115"/>
    </row>
    <row r="642" spans="1:1" ht="18" customHeight="1" x14ac:dyDescent="0.2">
      <c r="A642" s="115"/>
    </row>
    <row r="643" spans="1:1" ht="18" customHeight="1" x14ac:dyDescent="0.2">
      <c r="A643" s="115"/>
    </row>
    <row r="644" spans="1:1" ht="18" customHeight="1" x14ac:dyDescent="0.2">
      <c r="A644" s="115"/>
    </row>
    <row r="645" spans="1:1" ht="18" customHeight="1" x14ac:dyDescent="0.2">
      <c r="A645" s="115"/>
    </row>
    <row r="646" spans="1:1" ht="18" customHeight="1" x14ac:dyDescent="0.2">
      <c r="A646" s="115"/>
    </row>
    <row r="647" spans="1:1" ht="18" customHeight="1" x14ac:dyDescent="0.2">
      <c r="A647" s="115"/>
    </row>
    <row r="648" spans="1:1" ht="18" customHeight="1" x14ac:dyDescent="0.2">
      <c r="A648" s="115"/>
    </row>
    <row r="649" spans="1:1" ht="18" customHeight="1" x14ac:dyDescent="0.2">
      <c r="A649" s="115"/>
    </row>
    <row r="650" spans="1:1" ht="18" customHeight="1" x14ac:dyDescent="0.2">
      <c r="A650" s="115"/>
    </row>
    <row r="651" spans="1:1" ht="18" customHeight="1" x14ac:dyDescent="0.2">
      <c r="A651" s="115"/>
    </row>
    <row r="652" spans="1:1" ht="18" customHeight="1" x14ac:dyDescent="0.2">
      <c r="A652" s="115"/>
    </row>
    <row r="653" spans="1:1" ht="18" customHeight="1" x14ac:dyDescent="0.2">
      <c r="A653" s="115"/>
    </row>
    <row r="654" spans="1:1" ht="18" customHeight="1" x14ac:dyDescent="0.2">
      <c r="A654" s="115"/>
    </row>
    <row r="655" spans="1:1" ht="18" customHeight="1" x14ac:dyDescent="0.2">
      <c r="A655" s="115"/>
    </row>
    <row r="656" spans="1:1" ht="18" customHeight="1" x14ac:dyDescent="0.2">
      <c r="A656" s="115"/>
    </row>
    <row r="657" spans="1:1" ht="18" customHeight="1" x14ac:dyDescent="0.2">
      <c r="A657" s="115"/>
    </row>
    <row r="658" spans="1:1" ht="18" customHeight="1" x14ac:dyDescent="0.2">
      <c r="A658" s="115"/>
    </row>
    <row r="659" spans="1:1" ht="18" customHeight="1" x14ac:dyDescent="0.2">
      <c r="A659" s="115"/>
    </row>
    <row r="660" spans="1:1" ht="18" customHeight="1" x14ac:dyDescent="0.2">
      <c r="A660" s="115"/>
    </row>
    <row r="661" spans="1:1" ht="18" customHeight="1" x14ac:dyDescent="0.2">
      <c r="A661" s="115"/>
    </row>
    <row r="662" spans="1:1" ht="18" customHeight="1" x14ac:dyDescent="0.2">
      <c r="A662" s="115"/>
    </row>
    <row r="663" spans="1:1" ht="18" customHeight="1" x14ac:dyDescent="0.2">
      <c r="A663" s="115"/>
    </row>
    <row r="664" spans="1:1" ht="18" customHeight="1" x14ac:dyDescent="0.2">
      <c r="A664" s="115"/>
    </row>
    <row r="665" spans="1:1" ht="18" customHeight="1" x14ac:dyDescent="0.2">
      <c r="A665" s="115"/>
    </row>
    <row r="666" spans="1:1" ht="18" customHeight="1" x14ac:dyDescent="0.2">
      <c r="A666" s="115"/>
    </row>
    <row r="667" spans="1:1" ht="18" customHeight="1" x14ac:dyDescent="0.2">
      <c r="A667" s="115"/>
    </row>
    <row r="668" spans="1:1" ht="18" customHeight="1" x14ac:dyDescent="0.2">
      <c r="A668" s="115"/>
    </row>
    <row r="669" spans="1:1" ht="18" customHeight="1" x14ac:dyDescent="0.2">
      <c r="A669" s="115"/>
    </row>
    <row r="670" spans="1:1" ht="18" customHeight="1" x14ac:dyDescent="0.2">
      <c r="A670" s="115"/>
    </row>
    <row r="671" spans="1:1" ht="18" customHeight="1" x14ac:dyDescent="0.2">
      <c r="A671" s="115"/>
    </row>
    <row r="672" spans="1:1" ht="18" customHeight="1" x14ac:dyDescent="0.2">
      <c r="A672" s="115"/>
    </row>
    <row r="673" spans="1:1" ht="18" customHeight="1" x14ac:dyDescent="0.2">
      <c r="A673" s="115"/>
    </row>
    <row r="674" spans="1:1" ht="18" customHeight="1" x14ac:dyDescent="0.2">
      <c r="A674" s="115"/>
    </row>
    <row r="675" spans="1:1" ht="18" customHeight="1" x14ac:dyDescent="0.2">
      <c r="A675" s="115"/>
    </row>
    <row r="676" spans="1:1" ht="18" customHeight="1" x14ac:dyDescent="0.2">
      <c r="A676" s="115"/>
    </row>
    <row r="677" spans="1:1" ht="18" customHeight="1" x14ac:dyDescent="0.2">
      <c r="A677" s="115"/>
    </row>
    <row r="678" spans="1:1" ht="18" customHeight="1" x14ac:dyDescent="0.2">
      <c r="A678" s="115"/>
    </row>
    <row r="679" spans="1:1" ht="18" customHeight="1" x14ac:dyDescent="0.2">
      <c r="A679" s="115"/>
    </row>
    <row r="680" spans="1:1" ht="18" customHeight="1" x14ac:dyDescent="0.2">
      <c r="A680" s="115"/>
    </row>
    <row r="681" spans="1:1" ht="18" customHeight="1" x14ac:dyDescent="0.2">
      <c r="A681" s="115"/>
    </row>
    <row r="682" spans="1:1" ht="18" customHeight="1" x14ac:dyDescent="0.2">
      <c r="A682" s="115"/>
    </row>
    <row r="683" spans="1:1" ht="18" customHeight="1" x14ac:dyDescent="0.2">
      <c r="A683" s="115"/>
    </row>
    <row r="684" spans="1:1" ht="18" customHeight="1" x14ac:dyDescent="0.2">
      <c r="A684" s="115"/>
    </row>
    <row r="685" spans="1:1" ht="18" customHeight="1" x14ac:dyDescent="0.2">
      <c r="A685" s="115"/>
    </row>
    <row r="686" spans="1:1" ht="18" customHeight="1" x14ac:dyDescent="0.2">
      <c r="A686" s="115"/>
    </row>
    <row r="687" spans="1:1" ht="18" customHeight="1" x14ac:dyDescent="0.2">
      <c r="A687" s="115"/>
    </row>
    <row r="688" spans="1:1" ht="18" customHeight="1" x14ac:dyDescent="0.2">
      <c r="A688" s="115"/>
    </row>
    <row r="689" spans="1:1" ht="18" customHeight="1" x14ac:dyDescent="0.2">
      <c r="A689" s="115"/>
    </row>
    <row r="690" spans="1:1" ht="18" customHeight="1" x14ac:dyDescent="0.2">
      <c r="A690" s="115"/>
    </row>
    <row r="691" spans="1:1" ht="18" customHeight="1" x14ac:dyDescent="0.2">
      <c r="A691" s="115"/>
    </row>
    <row r="692" spans="1:1" ht="18" customHeight="1" x14ac:dyDescent="0.2">
      <c r="A692" s="115"/>
    </row>
    <row r="693" spans="1:1" ht="18" customHeight="1" x14ac:dyDescent="0.2">
      <c r="A693" s="115"/>
    </row>
    <row r="694" spans="1:1" ht="18" customHeight="1" x14ac:dyDescent="0.2">
      <c r="A694" s="115"/>
    </row>
    <row r="695" spans="1:1" ht="18" customHeight="1" x14ac:dyDescent="0.2">
      <c r="A695" s="115"/>
    </row>
    <row r="696" spans="1:1" ht="18" customHeight="1" x14ac:dyDescent="0.2">
      <c r="A696" s="115"/>
    </row>
    <row r="697" spans="1:1" ht="18" customHeight="1" x14ac:dyDescent="0.2">
      <c r="A697" s="115"/>
    </row>
    <row r="698" spans="1:1" ht="18" customHeight="1" x14ac:dyDescent="0.2">
      <c r="A698" s="115"/>
    </row>
    <row r="699" spans="1:1" ht="18" customHeight="1" x14ac:dyDescent="0.2">
      <c r="A699" s="115"/>
    </row>
    <row r="700" spans="1:1" ht="18" customHeight="1" x14ac:dyDescent="0.2">
      <c r="A700" s="115"/>
    </row>
    <row r="701" spans="1:1" ht="18" customHeight="1" x14ac:dyDescent="0.2">
      <c r="A701" s="115"/>
    </row>
    <row r="702" spans="1:1" ht="18" customHeight="1" x14ac:dyDescent="0.2">
      <c r="A702" s="115"/>
    </row>
    <row r="703" spans="1:1" ht="18" customHeight="1" x14ac:dyDescent="0.2">
      <c r="A703" s="115"/>
    </row>
    <row r="704" spans="1:1" ht="18" customHeight="1" x14ac:dyDescent="0.2">
      <c r="A704" s="115"/>
    </row>
    <row r="705" spans="1:1" ht="18" customHeight="1" x14ac:dyDescent="0.2">
      <c r="A705" s="115"/>
    </row>
    <row r="706" spans="1:1" ht="18" customHeight="1" x14ac:dyDescent="0.2">
      <c r="A706" s="115"/>
    </row>
    <row r="707" spans="1:1" ht="18" customHeight="1" x14ac:dyDescent="0.2">
      <c r="A707" s="115"/>
    </row>
    <row r="708" spans="1:1" ht="18" customHeight="1" x14ac:dyDescent="0.2">
      <c r="A708" s="115"/>
    </row>
    <row r="709" spans="1:1" ht="18" customHeight="1" x14ac:dyDescent="0.2">
      <c r="A709" s="115"/>
    </row>
    <row r="710" spans="1:1" ht="18" customHeight="1" x14ac:dyDescent="0.2">
      <c r="A710" s="115"/>
    </row>
    <row r="711" spans="1:1" ht="18" customHeight="1" x14ac:dyDescent="0.2">
      <c r="A711" s="115"/>
    </row>
    <row r="712" spans="1:1" ht="18" customHeight="1" x14ac:dyDescent="0.2">
      <c r="A712" s="115"/>
    </row>
    <row r="713" spans="1:1" ht="18" customHeight="1" x14ac:dyDescent="0.2">
      <c r="A713" s="115"/>
    </row>
    <row r="714" spans="1:1" ht="18" customHeight="1" x14ac:dyDescent="0.2">
      <c r="A714" s="115"/>
    </row>
    <row r="715" spans="1:1" ht="18" customHeight="1" x14ac:dyDescent="0.2">
      <c r="A715" s="115"/>
    </row>
    <row r="716" spans="1:1" ht="18" customHeight="1" x14ac:dyDescent="0.2">
      <c r="A716" s="115"/>
    </row>
    <row r="717" spans="1:1" ht="18" customHeight="1" x14ac:dyDescent="0.2">
      <c r="A717" s="115"/>
    </row>
    <row r="718" spans="1:1" ht="18" customHeight="1" x14ac:dyDescent="0.2">
      <c r="A718" s="115"/>
    </row>
    <row r="719" spans="1:1" ht="18" customHeight="1" x14ac:dyDescent="0.2">
      <c r="A719" s="115"/>
    </row>
    <row r="720" spans="1:1" ht="18" customHeight="1" x14ac:dyDescent="0.2">
      <c r="A720" s="115"/>
    </row>
    <row r="721" spans="1:1" ht="18" customHeight="1" x14ac:dyDescent="0.2">
      <c r="A721" s="115"/>
    </row>
    <row r="722" spans="1:1" ht="18" customHeight="1" x14ac:dyDescent="0.2">
      <c r="A722" s="115"/>
    </row>
    <row r="723" spans="1:1" ht="18" customHeight="1" x14ac:dyDescent="0.2">
      <c r="A723" s="115"/>
    </row>
    <row r="724" spans="1:1" ht="18" customHeight="1" x14ac:dyDescent="0.2">
      <c r="A724" s="115"/>
    </row>
    <row r="725" spans="1:1" ht="18" customHeight="1" x14ac:dyDescent="0.2">
      <c r="A725" s="115"/>
    </row>
    <row r="726" spans="1:1" ht="18" customHeight="1" x14ac:dyDescent="0.2">
      <c r="A726" s="115"/>
    </row>
    <row r="727" spans="1:1" ht="18" customHeight="1" x14ac:dyDescent="0.2">
      <c r="A727" s="115"/>
    </row>
    <row r="728" spans="1:1" ht="18" customHeight="1" x14ac:dyDescent="0.2">
      <c r="A728" s="115"/>
    </row>
    <row r="729" spans="1:1" ht="18" customHeight="1" x14ac:dyDescent="0.2">
      <c r="A729" s="115"/>
    </row>
    <row r="730" spans="1:1" ht="18" customHeight="1" x14ac:dyDescent="0.2">
      <c r="A730" s="115"/>
    </row>
    <row r="731" spans="1:1" ht="18" customHeight="1" x14ac:dyDescent="0.2">
      <c r="A731" s="115"/>
    </row>
    <row r="732" spans="1:1" ht="18" customHeight="1" x14ac:dyDescent="0.2">
      <c r="A732" s="115"/>
    </row>
    <row r="733" spans="1:1" ht="18" customHeight="1" x14ac:dyDescent="0.2">
      <c r="A733" s="115"/>
    </row>
    <row r="734" spans="1:1" ht="18" customHeight="1" x14ac:dyDescent="0.2">
      <c r="A734" s="115"/>
    </row>
    <row r="735" spans="1:1" ht="18" customHeight="1" x14ac:dyDescent="0.2">
      <c r="A735" s="115"/>
    </row>
    <row r="736" spans="1:1" ht="18" customHeight="1" x14ac:dyDescent="0.2">
      <c r="A736" s="115"/>
    </row>
    <row r="737" spans="1:1" ht="18" customHeight="1" x14ac:dyDescent="0.2">
      <c r="A737" s="115"/>
    </row>
    <row r="738" spans="1:1" ht="18" customHeight="1" x14ac:dyDescent="0.2">
      <c r="A738" s="115"/>
    </row>
    <row r="739" spans="1:1" ht="18" customHeight="1" x14ac:dyDescent="0.2">
      <c r="A739" s="115"/>
    </row>
    <row r="740" spans="1:1" ht="18" customHeight="1" x14ac:dyDescent="0.2">
      <c r="A740" s="115"/>
    </row>
    <row r="741" spans="1:1" ht="18" customHeight="1" x14ac:dyDescent="0.2">
      <c r="A741" s="115"/>
    </row>
    <row r="742" spans="1:1" ht="18" customHeight="1" x14ac:dyDescent="0.2">
      <c r="A742" s="115"/>
    </row>
    <row r="743" spans="1:1" ht="18" customHeight="1" x14ac:dyDescent="0.2">
      <c r="A743" s="115"/>
    </row>
    <row r="744" spans="1:1" ht="18" customHeight="1" x14ac:dyDescent="0.2">
      <c r="A744" s="115"/>
    </row>
    <row r="745" spans="1:1" ht="18" customHeight="1" x14ac:dyDescent="0.2">
      <c r="A745" s="115"/>
    </row>
    <row r="746" spans="1:1" ht="18" customHeight="1" x14ac:dyDescent="0.2">
      <c r="A746" s="115"/>
    </row>
    <row r="747" spans="1:1" ht="18" customHeight="1" x14ac:dyDescent="0.2">
      <c r="A747" s="115"/>
    </row>
    <row r="748" spans="1:1" ht="18" customHeight="1" x14ac:dyDescent="0.2">
      <c r="A748" s="115"/>
    </row>
    <row r="749" spans="1:1" ht="18" customHeight="1" x14ac:dyDescent="0.2">
      <c r="A749" s="115"/>
    </row>
    <row r="750" spans="1:1" ht="18" customHeight="1" x14ac:dyDescent="0.2">
      <c r="A750" s="115"/>
    </row>
    <row r="751" spans="1:1" ht="18" customHeight="1" x14ac:dyDescent="0.2">
      <c r="A751" s="115"/>
    </row>
    <row r="752" spans="1:1" ht="18" customHeight="1" x14ac:dyDescent="0.2">
      <c r="A752" s="115"/>
    </row>
    <row r="753" spans="1:1" ht="18" customHeight="1" x14ac:dyDescent="0.2">
      <c r="A753" s="115"/>
    </row>
    <row r="754" spans="1:1" ht="18" customHeight="1" x14ac:dyDescent="0.2">
      <c r="A754" s="115"/>
    </row>
    <row r="755" spans="1:1" ht="18" customHeight="1" x14ac:dyDescent="0.2">
      <c r="A755" s="115"/>
    </row>
    <row r="756" spans="1:1" ht="18" customHeight="1" x14ac:dyDescent="0.2">
      <c r="A756" s="115"/>
    </row>
    <row r="757" spans="1:1" ht="18" customHeight="1" x14ac:dyDescent="0.2">
      <c r="A757" s="115"/>
    </row>
    <row r="758" spans="1:1" ht="18" customHeight="1" x14ac:dyDescent="0.2">
      <c r="A758" s="115"/>
    </row>
    <row r="759" spans="1:1" ht="18" customHeight="1" x14ac:dyDescent="0.2">
      <c r="A759" s="115"/>
    </row>
    <row r="760" spans="1:1" ht="18" customHeight="1" x14ac:dyDescent="0.2">
      <c r="A760" s="115"/>
    </row>
    <row r="761" spans="1:1" ht="18" customHeight="1" x14ac:dyDescent="0.2">
      <c r="A761" s="115"/>
    </row>
    <row r="762" spans="1:1" ht="18" customHeight="1" x14ac:dyDescent="0.2">
      <c r="A762" s="115"/>
    </row>
    <row r="763" spans="1:1" ht="18" customHeight="1" x14ac:dyDescent="0.2">
      <c r="A763" s="115"/>
    </row>
    <row r="764" spans="1:1" ht="18" customHeight="1" x14ac:dyDescent="0.2">
      <c r="A764" s="115"/>
    </row>
    <row r="765" spans="1:1" ht="18" customHeight="1" x14ac:dyDescent="0.2">
      <c r="A765" s="115"/>
    </row>
    <row r="766" spans="1:1" ht="18" customHeight="1" x14ac:dyDescent="0.2">
      <c r="A766" s="115"/>
    </row>
    <row r="767" spans="1:1" ht="18" customHeight="1" x14ac:dyDescent="0.2">
      <c r="A767" s="115"/>
    </row>
    <row r="768" spans="1:1" ht="18" customHeight="1" x14ac:dyDescent="0.2">
      <c r="A768" s="115"/>
    </row>
    <row r="769" spans="1:1" ht="18" customHeight="1" x14ac:dyDescent="0.2">
      <c r="A769" s="115"/>
    </row>
    <row r="770" spans="1:1" ht="18" customHeight="1" x14ac:dyDescent="0.2">
      <c r="A770" s="115"/>
    </row>
    <row r="771" spans="1:1" ht="18" customHeight="1" x14ac:dyDescent="0.2">
      <c r="A771" s="115"/>
    </row>
    <row r="772" spans="1:1" ht="18" customHeight="1" x14ac:dyDescent="0.2">
      <c r="A772" s="115"/>
    </row>
    <row r="773" spans="1:1" ht="18" customHeight="1" x14ac:dyDescent="0.2">
      <c r="A773" s="115"/>
    </row>
    <row r="774" spans="1:1" ht="18" customHeight="1" x14ac:dyDescent="0.2">
      <c r="A774" s="115"/>
    </row>
    <row r="775" spans="1:1" ht="18" customHeight="1" x14ac:dyDescent="0.2">
      <c r="A775" s="115"/>
    </row>
    <row r="776" spans="1:1" ht="18" customHeight="1" x14ac:dyDescent="0.2">
      <c r="A776" s="115"/>
    </row>
    <row r="777" spans="1:1" ht="18" customHeight="1" x14ac:dyDescent="0.2">
      <c r="A777" s="115"/>
    </row>
    <row r="778" spans="1:1" ht="18" customHeight="1" x14ac:dyDescent="0.2">
      <c r="A778" s="115"/>
    </row>
    <row r="779" spans="1:1" ht="18" customHeight="1" x14ac:dyDescent="0.2">
      <c r="A779" s="115"/>
    </row>
    <row r="780" spans="1:1" ht="18" customHeight="1" x14ac:dyDescent="0.2">
      <c r="A780" s="115"/>
    </row>
    <row r="781" spans="1:1" ht="18" customHeight="1" x14ac:dyDescent="0.2">
      <c r="A781" s="115"/>
    </row>
    <row r="782" spans="1:1" ht="18" customHeight="1" x14ac:dyDescent="0.2">
      <c r="A782" s="115"/>
    </row>
    <row r="783" spans="1:1" ht="18" customHeight="1" x14ac:dyDescent="0.2">
      <c r="A783" s="115"/>
    </row>
    <row r="784" spans="1:1" ht="18" customHeight="1" x14ac:dyDescent="0.2">
      <c r="A784" s="115"/>
    </row>
    <row r="785" spans="1:1" ht="18" customHeight="1" x14ac:dyDescent="0.2">
      <c r="A785" s="115"/>
    </row>
    <row r="786" spans="1:1" ht="18" customHeight="1" x14ac:dyDescent="0.2">
      <c r="A786" s="115"/>
    </row>
    <row r="787" spans="1:1" ht="18" customHeight="1" x14ac:dyDescent="0.2">
      <c r="A787" s="115"/>
    </row>
    <row r="788" spans="1:1" ht="18" customHeight="1" x14ac:dyDescent="0.2">
      <c r="A788" s="115"/>
    </row>
    <row r="789" spans="1:1" ht="18" customHeight="1" x14ac:dyDescent="0.2">
      <c r="A789" s="115"/>
    </row>
    <row r="790" spans="1:1" ht="18" customHeight="1" x14ac:dyDescent="0.2">
      <c r="A790" s="115"/>
    </row>
    <row r="791" spans="1:1" ht="18" customHeight="1" x14ac:dyDescent="0.2">
      <c r="A791" s="115"/>
    </row>
    <row r="792" spans="1:1" ht="18" customHeight="1" x14ac:dyDescent="0.2">
      <c r="A792" s="115"/>
    </row>
    <row r="793" spans="1:1" ht="18" customHeight="1" x14ac:dyDescent="0.2">
      <c r="A793" s="115"/>
    </row>
    <row r="794" spans="1:1" ht="18" customHeight="1" x14ac:dyDescent="0.2">
      <c r="A794" s="115"/>
    </row>
    <row r="795" spans="1:1" ht="18" customHeight="1" x14ac:dyDescent="0.2">
      <c r="A795" s="115"/>
    </row>
    <row r="796" spans="1:1" ht="18" customHeight="1" x14ac:dyDescent="0.2">
      <c r="A796" s="115"/>
    </row>
    <row r="797" spans="1:1" ht="18" customHeight="1" x14ac:dyDescent="0.2">
      <c r="A797" s="115"/>
    </row>
    <row r="798" spans="1:1" ht="18" customHeight="1" x14ac:dyDescent="0.2">
      <c r="A798" s="115"/>
    </row>
    <row r="799" spans="1:1" ht="18" customHeight="1" x14ac:dyDescent="0.2">
      <c r="A799" s="115"/>
    </row>
    <row r="800" spans="1:1" ht="18" customHeight="1" x14ac:dyDescent="0.2">
      <c r="A800" s="115"/>
    </row>
    <row r="801" spans="1:1" ht="18" customHeight="1" x14ac:dyDescent="0.2">
      <c r="A801" s="115"/>
    </row>
    <row r="802" spans="1:1" ht="18" customHeight="1" x14ac:dyDescent="0.2">
      <c r="A802" s="115"/>
    </row>
    <row r="803" spans="1:1" ht="18" customHeight="1" x14ac:dyDescent="0.2">
      <c r="A803" s="115"/>
    </row>
    <row r="804" spans="1:1" ht="18" customHeight="1" x14ac:dyDescent="0.2">
      <c r="A804" s="115"/>
    </row>
    <row r="805" spans="1:1" ht="18" customHeight="1" x14ac:dyDescent="0.2">
      <c r="A805" s="115"/>
    </row>
    <row r="806" spans="1:1" ht="18" customHeight="1" x14ac:dyDescent="0.2">
      <c r="A806" s="115"/>
    </row>
    <row r="807" spans="1:1" ht="18" customHeight="1" x14ac:dyDescent="0.2">
      <c r="A807" s="115"/>
    </row>
    <row r="808" spans="1:1" ht="18" customHeight="1" x14ac:dyDescent="0.2">
      <c r="A808" s="115"/>
    </row>
    <row r="809" spans="1:1" ht="18" customHeight="1" x14ac:dyDescent="0.2">
      <c r="A809" s="115"/>
    </row>
    <row r="810" spans="1:1" ht="18" customHeight="1" x14ac:dyDescent="0.2">
      <c r="A810" s="115"/>
    </row>
    <row r="811" spans="1:1" ht="18" customHeight="1" x14ac:dyDescent="0.2">
      <c r="A811" s="115"/>
    </row>
    <row r="812" spans="1:1" ht="18" customHeight="1" x14ac:dyDescent="0.2">
      <c r="A812" s="115"/>
    </row>
    <row r="813" spans="1:1" ht="18" customHeight="1" x14ac:dyDescent="0.2">
      <c r="A813" s="115"/>
    </row>
    <row r="814" spans="1:1" ht="18" customHeight="1" x14ac:dyDescent="0.2">
      <c r="A814" s="115"/>
    </row>
    <row r="815" spans="1:1" ht="18" customHeight="1" x14ac:dyDescent="0.2">
      <c r="A815" s="115"/>
    </row>
    <row r="816" spans="1:1" ht="18" customHeight="1" x14ac:dyDescent="0.2">
      <c r="A816" s="115"/>
    </row>
    <row r="817" spans="1:1" ht="18" customHeight="1" x14ac:dyDescent="0.2">
      <c r="A817" s="115"/>
    </row>
    <row r="818" spans="1:1" ht="18" customHeight="1" x14ac:dyDescent="0.2">
      <c r="A818" s="115"/>
    </row>
    <row r="819" spans="1:1" ht="18" customHeight="1" x14ac:dyDescent="0.2">
      <c r="A819" s="115"/>
    </row>
    <row r="820" spans="1:1" ht="18" customHeight="1" x14ac:dyDescent="0.2">
      <c r="A820" s="115"/>
    </row>
    <row r="821" spans="1:1" ht="18" customHeight="1" x14ac:dyDescent="0.2">
      <c r="A821" s="115"/>
    </row>
    <row r="822" spans="1:1" ht="18" customHeight="1" x14ac:dyDescent="0.2">
      <c r="A822" s="115"/>
    </row>
    <row r="823" spans="1:1" ht="18" customHeight="1" x14ac:dyDescent="0.2">
      <c r="A823" s="115"/>
    </row>
    <row r="824" spans="1:1" ht="18" customHeight="1" x14ac:dyDescent="0.2">
      <c r="A824" s="115"/>
    </row>
    <row r="825" spans="1:1" ht="18" customHeight="1" x14ac:dyDescent="0.2">
      <c r="A825" s="115"/>
    </row>
    <row r="826" spans="1:1" ht="18" customHeight="1" x14ac:dyDescent="0.2">
      <c r="A826" s="115"/>
    </row>
    <row r="827" spans="1:1" ht="18" customHeight="1" x14ac:dyDescent="0.2">
      <c r="A827" s="115"/>
    </row>
    <row r="828" spans="1:1" ht="18" customHeight="1" x14ac:dyDescent="0.2">
      <c r="A828" s="115"/>
    </row>
    <row r="829" spans="1:1" ht="18" customHeight="1" x14ac:dyDescent="0.2">
      <c r="A829" s="115"/>
    </row>
    <row r="830" spans="1:1" ht="18" customHeight="1" x14ac:dyDescent="0.2">
      <c r="A830" s="115"/>
    </row>
    <row r="831" spans="1:1" ht="18" customHeight="1" x14ac:dyDescent="0.2">
      <c r="A831" s="115"/>
    </row>
    <row r="832" spans="1:1" ht="18" customHeight="1" x14ac:dyDescent="0.2">
      <c r="A832" s="115"/>
    </row>
    <row r="833" spans="1:1" ht="18" customHeight="1" x14ac:dyDescent="0.2">
      <c r="A833" s="115"/>
    </row>
    <row r="834" spans="1:1" ht="18" customHeight="1" x14ac:dyDescent="0.2">
      <c r="A834" s="115"/>
    </row>
    <row r="835" spans="1:1" ht="18" customHeight="1" x14ac:dyDescent="0.2">
      <c r="A835" s="115"/>
    </row>
    <row r="836" spans="1:1" ht="18" customHeight="1" x14ac:dyDescent="0.2">
      <c r="A836" s="115"/>
    </row>
    <row r="837" spans="1:1" ht="18" customHeight="1" x14ac:dyDescent="0.2">
      <c r="A837" s="115"/>
    </row>
    <row r="838" spans="1:1" ht="18" customHeight="1" x14ac:dyDescent="0.2">
      <c r="A838" s="115"/>
    </row>
    <row r="839" spans="1:1" ht="18" customHeight="1" x14ac:dyDescent="0.2">
      <c r="A839" s="115"/>
    </row>
    <row r="840" spans="1:1" ht="18" customHeight="1" x14ac:dyDescent="0.2">
      <c r="A840" s="115"/>
    </row>
    <row r="841" spans="1:1" ht="18" customHeight="1" x14ac:dyDescent="0.2">
      <c r="A841" s="115"/>
    </row>
    <row r="842" spans="1:1" ht="18" customHeight="1" x14ac:dyDescent="0.2">
      <c r="A842" s="115"/>
    </row>
    <row r="843" spans="1:1" ht="18" customHeight="1" x14ac:dyDescent="0.2">
      <c r="A843" s="115"/>
    </row>
    <row r="844" spans="1:1" ht="18" customHeight="1" x14ac:dyDescent="0.2">
      <c r="A844" s="115"/>
    </row>
    <row r="845" spans="1:1" ht="18" customHeight="1" x14ac:dyDescent="0.2">
      <c r="A845" s="115"/>
    </row>
    <row r="846" spans="1:1" ht="18" customHeight="1" x14ac:dyDescent="0.2">
      <c r="A846" s="115"/>
    </row>
    <row r="847" spans="1:1" ht="18" customHeight="1" x14ac:dyDescent="0.2">
      <c r="A847" s="115"/>
    </row>
    <row r="848" spans="1:1" ht="18" customHeight="1" x14ac:dyDescent="0.2">
      <c r="A848" s="115"/>
    </row>
    <row r="849" spans="1:1" ht="18" customHeight="1" x14ac:dyDescent="0.2">
      <c r="A849" s="115"/>
    </row>
    <row r="850" spans="1:1" ht="18" customHeight="1" x14ac:dyDescent="0.2">
      <c r="A850" s="115"/>
    </row>
    <row r="851" spans="1:1" ht="18" customHeight="1" x14ac:dyDescent="0.2">
      <c r="A851" s="115"/>
    </row>
    <row r="852" spans="1:1" ht="18" customHeight="1" x14ac:dyDescent="0.2">
      <c r="A852" s="115"/>
    </row>
    <row r="853" spans="1:1" ht="18" customHeight="1" x14ac:dyDescent="0.2">
      <c r="A853" s="115"/>
    </row>
    <row r="854" spans="1:1" ht="18" customHeight="1" x14ac:dyDescent="0.2">
      <c r="A854" s="115"/>
    </row>
    <row r="855" spans="1:1" ht="18" customHeight="1" x14ac:dyDescent="0.2">
      <c r="A855" s="115"/>
    </row>
    <row r="856" spans="1:1" ht="18" customHeight="1" x14ac:dyDescent="0.2">
      <c r="A856" s="115"/>
    </row>
    <row r="857" spans="1:1" ht="18" customHeight="1" x14ac:dyDescent="0.2">
      <c r="A857" s="115"/>
    </row>
    <row r="858" spans="1:1" ht="18" customHeight="1" x14ac:dyDescent="0.2">
      <c r="A858" s="115"/>
    </row>
    <row r="859" spans="1:1" ht="18" customHeight="1" x14ac:dyDescent="0.2">
      <c r="A859" s="115"/>
    </row>
    <row r="860" spans="1:1" ht="18" customHeight="1" x14ac:dyDescent="0.2">
      <c r="A860" s="115"/>
    </row>
    <row r="861" spans="1:1" ht="18" customHeight="1" x14ac:dyDescent="0.2">
      <c r="A861" s="115"/>
    </row>
    <row r="862" spans="1:1" ht="18" customHeight="1" x14ac:dyDescent="0.2">
      <c r="A862" s="115"/>
    </row>
    <row r="863" spans="1:1" ht="18" customHeight="1" x14ac:dyDescent="0.2">
      <c r="A863" s="115"/>
    </row>
    <row r="864" spans="1:1" ht="18" customHeight="1" x14ac:dyDescent="0.2">
      <c r="A864" s="115"/>
    </row>
    <row r="865" spans="1:1" ht="18" customHeight="1" x14ac:dyDescent="0.2">
      <c r="A865" s="115"/>
    </row>
    <row r="866" spans="1:1" ht="18" customHeight="1" x14ac:dyDescent="0.2">
      <c r="A866" s="115"/>
    </row>
    <row r="867" spans="1:1" ht="18" customHeight="1" x14ac:dyDescent="0.2">
      <c r="A867" s="115"/>
    </row>
    <row r="868" spans="1:1" ht="18" customHeight="1" x14ac:dyDescent="0.2">
      <c r="A868" s="115"/>
    </row>
    <row r="869" spans="1:1" ht="18" customHeight="1" x14ac:dyDescent="0.2">
      <c r="A869" s="115"/>
    </row>
    <row r="870" spans="1:1" ht="18" customHeight="1" x14ac:dyDescent="0.2">
      <c r="A870" s="115"/>
    </row>
    <row r="871" spans="1:1" ht="18" customHeight="1" x14ac:dyDescent="0.2">
      <c r="A871" s="115"/>
    </row>
    <row r="872" spans="1:1" ht="18" customHeight="1" x14ac:dyDescent="0.2">
      <c r="A872" s="115"/>
    </row>
    <row r="873" spans="1:1" ht="18" customHeight="1" x14ac:dyDescent="0.2">
      <c r="A873" s="115"/>
    </row>
    <row r="874" spans="1:1" ht="18" customHeight="1" x14ac:dyDescent="0.2">
      <c r="A874" s="115"/>
    </row>
    <row r="875" spans="1:1" ht="18" customHeight="1" x14ac:dyDescent="0.2">
      <c r="A875" s="115"/>
    </row>
    <row r="876" spans="1:1" ht="18" customHeight="1" x14ac:dyDescent="0.2">
      <c r="A876" s="115"/>
    </row>
    <row r="877" spans="1:1" ht="18" customHeight="1" x14ac:dyDescent="0.2">
      <c r="A877" s="115"/>
    </row>
    <row r="878" spans="1:1" ht="18" customHeight="1" x14ac:dyDescent="0.2">
      <c r="A878" s="115"/>
    </row>
    <row r="879" spans="1:1" ht="18" customHeight="1" x14ac:dyDescent="0.2">
      <c r="A879" s="115"/>
    </row>
    <row r="880" spans="1:1" ht="18" customHeight="1" x14ac:dyDescent="0.2">
      <c r="A880" s="115"/>
    </row>
    <row r="881" spans="1:1" ht="18" customHeight="1" x14ac:dyDescent="0.2">
      <c r="A881" s="115"/>
    </row>
    <row r="882" spans="1:1" ht="18" customHeight="1" x14ac:dyDescent="0.2">
      <c r="A882" s="115"/>
    </row>
    <row r="883" spans="1:1" ht="18" customHeight="1" x14ac:dyDescent="0.2">
      <c r="A883" s="115"/>
    </row>
    <row r="884" spans="1:1" ht="18" customHeight="1" x14ac:dyDescent="0.2">
      <c r="A884" s="115"/>
    </row>
    <row r="885" spans="1:1" ht="18" customHeight="1" x14ac:dyDescent="0.2">
      <c r="A885" s="115"/>
    </row>
    <row r="886" spans="1:1" ht="18" customHeight="1" x14ac:dyDescent="0.2">
      <c r="A886" s="115"/>
    </row>
    <row r="887" spans="1:1" ht="18" customHeight="1" x14ac:dyDescent="0.2">
      <c r="A887" s="115"/>
    </row>
    <row r="888" spans="1:1" ht="18" customHeight="1" x14ac:dyDescent="0.2">
      <c r="A888" s="115"/>
    </row>
    <row r="889" spans="1:1" ht="18" customHeight="1" x14ac:dyDescent="0.2">
      <c r="A889" s="115"/>
    </row>
    <row r="890" spans="1:1" ht="18" customHeight="1" x14ac:dyDescent="0.2">
      <c r="A890" s="115"/>
    </row>
    <row r="891" spans="1:1" ht="18" customHeight="1" x14ac:dyDescent="0.2">
      <c r="A891" s="115"/>
    </row>
    <row r="892" spans="1:1" ht="18" customHeight="1" x14ac:dyDescent="0.2">
      <c r="A892" s="115"/>
    </row>
    <row r="893" spans="1:1" ht="18" customHeight="1" x14ac:dyDescent="0.2">
      <c r="A893" s="115"/>
    </row>
    <row r="894" spans="1:1" ht="18" customHeight="1" x14ac:dyDescent="0.2">
      <c r="A894" s="115"/>
    </row>
    <row r="895" spans="1:1" ht="18" customHeight="1" x14ac:dyDescent="0.2">
      <c r="A895" s="115"/>
    </row>
    <row r="896" spans="1:1" ht="18" customHeight="1" x14ac:dyDescent="0.2">
      <c r="A896" s="115"/>
    </row>
    <row r="897" spans="1:1" ht="18" customHeight="1" x14ac:dyDescent="0.2">
      <c r="A897" s="115"/>
    </row>
    <row r="898" spans="1:1" ht="18" customHeight="1" x14ac:dyDescent="0.2">
      <c r="A898" s="115"/>
    </row>
    <row r="899" spans="1:1" ht="18" customHeight="1" x14ac:dyDescent="0.2">
      <c r="A899" s="115"/>
    </row>
    <row r="900" spans="1:1" ht="18" customHeight="1" x14ac:dyDescent="0.2">
      <c r="A900" s="115"/>
    </row>
    <row r="901" spans="1:1" ht="18" customHeight="1" x14ac:dyDescent="0.2">
      <c r="A901" s="115"/>
    </row>
    <row r="902" spans="1:1" ht="18" customHeight="1" x14ac:dyDescent="0.2">
      <c r="A902" s="115"/>
    </row>
    <row r="903" spans="1:1" ht="18" customHeight="1" x14ac:dyDescent="0.2">
      <c r="A903" s="115"/>
    </row>
    <row r="904" spans="1:1" ht="18" customHeight="1" x14ac:dyDescent="0.2">
      <c r="A904" s="115"/>
    </row>
    <row r="905" spans="1:1" ht="18" customHeight="1" x14ac:dyDescent="0.2">
      <c r="A905" s="115"/>
    </row>
    <row r="906" spans="1:1" ht="18" customHeight="1" x14ac:dyDescent="0.2">
      <c r="A906" s="115"/>
    </row>
    <row r="907" spans="1:1" ht="18" customHeight="1" x14ac:dyDescent="0.2">
      <c r="A907" s="115"/>
    </row>
    <row r="908" spans="1:1" ht="18" customHeight="1" x14ac:dyDescent="0.2">
      <c r="A908" s="115"/>
    </row>
    <row r="909" spans="1:1" ht="18" customHeight="1" x14ac:dyDescent="0.2">
      <c r="A909" s="115"/>
    </row>
    <row r="910" spans="1:1" ht="18" customHeight="1" x14ac:dyDescent="0.2">
      <c r="A910" s="115"/>
    </row>
    <row r="911" spans="1:1" ht="18" customHeight="1" x14ac:dyDescent="0.2">
      <c r="A911" s="115"/>
    </row>
    <row r="912" spans="1:1" ht="18" customHeight="1" x14ac:dyDescent="0.2">
      <c r="A912" s="115"/>
    </row>
    <row r="913" spans="1:1" ht="18" customHeight="1" x14ac:dyDescent="0.2">
      <c r="A913" s="115"/>
    </row>
    <row r="914" spans="1:1" ht="18" customHeight="1" x14ac:dyDescent="0.2">
      <c r="A914" s="115"/>
    </row>
    <row r="915" spans="1:1" ht="18" customHeight="1" x14ac:dyDescent="0.2">
      <c r="A915" s="115"/>
    </row>
    <row r="916" spans="1:1" ht="18" customHeight="1" x14ac:dyDescent="0.2">
      <c r="A916" s="115"/>
    </row>
    <row r="917" spans="1:1" ht="18" customHeight="1" x14ac:dyDescent="0.2">
      <c r="A917" s="115"/>
    </row>
    <row r="918" spans="1:1" ht="18" customHeight="1" x14ac:dyDescent="0.2">
      <c r="A918" s="115"/>
    </row>
    <row r="919" spans="1:1" ht="18" customHeight="1" x14ac:dyDescent="0.2">
      <c r="A919" s="115"/>
    </row>
    <row r="920" spans="1:1" ht="18" customHeight="1" x14ac:dyDescent="0.2">
      <c r="A920" s="115"/>
    </row>
    <row r="921" spans="1:1" ht="18" customHeight="1" x14ac:dyDescent="0.2">
      <c r="A921" s="115"/>
    </row>
    <row r="922" spans="1:1" ht="18" customHeight="1" x14ac:dyDescent="0.2">
      <c r="A922" s="115"/>
    </row>
    <row r="923" spans="1:1" ht="18" customHeight="1" x14ac:dyDescent="0.2">
      <c r="A923" s="115"/>
    </row>
    <row r="924" spans="1:1" ht="18" customHeight="1" x14ac:dyDescent="0.2">
      <c r="A924" s="115"/>
    </row>
    <row r="925" spans="1:1" ht="18" customHeight="1" x14ac:dyDescent="0.2">
      <c r="A925" s="115"/>
    </row>
    <row r="926" spans="1:1" ht="18" customHeight="1" x14ac:dyDescent="0.2">
      <c r="A926" s="115"/>
    </row>
    <row r="927" spans="1:1" ht="18" customHeight="1" x14ac:dyDescent="0.2">
      <c r="A927" s="115"/>
    </row>
    <row r="928" spans="1:1" ht="18" customHeight="1" x14ac:dyDescent="0.2">
      <c r="A928" s="115"/>
    </row>
    <row r="929" spans="1:1" ht="18" customHeight="1" x14ac:dyDescent="0.2">
      <c r="A929" s="115"/>
    </row>
    <row r="930" spans="1:1" ht="18" customHeight="1" x14ac:dyDescent="0.2">
      <c r="A930" s="115"/>
    </row>
    <row r="931" spans="1:1" ht="18" customHeight="1" x14ac:dyDescent="0.2">
      <c r="A931" s="115"/>
    </row>
    <row r="932" spans="1:1" ht="18" customHeight="1" x14ac:dyDescent="0.2">
      <c r="A932" s="115"/>
    </row>
    <row r="933" spans="1:1" ht="18" customHeight="1" x14ac:dyDescent="0.2">
      <c r="A933" s="115"/>
    </row>
    <row r="934" spans="1:1" ht="18" customHeight="1" x14ac:dyDescent="0.2">
      <c r="A934" s="115"/>
    </row>
    <row r="935" spans="1:1" ht="18" customHeight="1" x14ac:dyDescent="0.2">
      <c r="A935" s="115"/>
    </row>
    <row r="936" spans="1:1" ht="18" customHeight="1" x14ac:dyDescent="0.2">
      <c r="A936" s="115"/>
    </row>
    <row r="937" spans="1:1" ht="18" customHeight="1" x14ac:dyDescent="0.2">
      <c r="A937" s="115"/>
    </row>
    <row r="938" spans="1:1" ht="18" customHeight="1" x14ac:dyDescent="0.2">
      <c r="A938" s="115"/>
    </row>
    <row r="939" spans="1:1" ht="18" customHeight="1" x14ac:dyDescent="0.2">
      <c r="A939" s="115"/>
    </row>
    <row r="940" spans="1:1" ht="18" customHeight="1" x14ac:dyDescent="0.2">
      <c r="A940" s="115"/>
    </row>
    <row r="941" spans="1:1" ht="18" customHeight="1" x14ac:dyDescent="0.2">
      <c r="A941" s="115"/>
    </row>
    <row r="942" spans="1:1" ht="18" customHeight="1" x14ac:dyDescent="0.2">
      <c r="A942" s="115"/>
    </row>
    <row r="943" spans="1:1" ht="18" customHeight="1" x14ac:dyDescent="0.2">
      <c r="A943" s="115"/>
    </row>
    <row r="944" spans="1:1" ht="18" customHeight="1" x14ac:dyDescent="0.2">
      <c r="A944" s="115"/>
    </row>
    <row r="945" spans="1:1" ht="18" customHeight="1" x14ac:dyDescent="0.2">
      <c r="A945" s="115"/>
    </row>
    <row r="946" spans="1:1" ht="18" customHeight="1" x14ac:dyDescent="0.2">
      <c r="A946" s="115"/>
    </row>
    <row r="947" spans="1:1" ht="18" customHeight="1" x14ac:dyDescent="0.2">
      <c r="A947" s="115"/>
    </row>
    <row r="948" spans="1:1" ht="18" customHeight="1" x14ac:dyDescent="0.2">
      <c r="A948" s="115"/>
    </row>
    <row r="949" spans="1:1" ht="18" customHeight="1" x14ac:dyDescent="0.2">
      <c r="A949" s="115"/>
    </row>
    <row r="950" spans="1:1" ht="18" customHeight="1" x14ac:dyDescent="0.2">
      <c r="A950" s="115"/>
    </row>
    <row r="951" spans="1:1" ht="18" customHeight="1" x14ac:dyDescent="0.2">
      <c r="A951" s="115"/>
    </row>
    <row r="952" spans="1:1" ht="18" customHeight="1" x14ac:dyDescent="0.2">
      <c r="A952" s="115"/>
    </row>
    <row r="953" spans="1:1" ht="18" customHeight="1" x14ac:dyDescent="0.2">
      <c r="A953" s="115"/>
    </row>
    <row r="954" spans="1:1" ht="18" customHeight="1" x14ac:dyDescent="0.2">
      <c r="A954" s="115"/>
    </row>
    <row r="955" spans="1:1" ht="18" customHeight="1" x14ac:dyDescent="0.2">
      <c r="A955" s="115"/>
    </row>
    <row r="956" spans="1:1" ht="18" customHeight="1" x14ac:dyDescent="0.2">
      <c r="A956" s="115"/>
    </row>
    <row r="957" spans="1:1" ht="18" customHeight="1" x14ac:dyDescent="0.2">
      <c r="A957" s="115"/>
    </row>
    <row r="958" spans="1:1" ht="18" customHeight="1" x14ac:dyDescent="0.2">
      <c r="A958" s="115"/>
    </row>
    <row r="959" spans="1:1" ht="18" customHeight="1" x14ac:dyDescent="0.2">
      <c r="A959" s="115"/>
    </row>
    <row r="960" spans="1:1" ht="18" customHeight="1" x14ac:dyDescent="0.2">
      <c r="A960" s="115"/>
    </row>
    <row r="961" spans="1:1" ht="18" customHeight="1" x14ac:dyDescent="0.2">
      <c r="A961" s="115"/>
    </row>
    <row r="962" spans="1:1" ht="18" customHeight="1" x14ac:dyDescent="0.2">
      <c r="A962" s="115"/>
    </row>
    <row r="963" spans="1:1" ht="18" customHeight="1" x14ac:dyDescent="0.2">
      <c r="A963" s="115"/>
    </row>
    <row r="964" spans="1:1" ht="18" customHeight="1" x14ac:dyDescent="0.2">
      <c r="A964" s="115"/>
    </row>
    <row r="965" spans="1:1" ht="18" customHeight="1" x14ac:dyDescent="0.2">
      <c r="A965" s="115"/>
    </row>
    <row r="966" spans="1:1" ht="18" customHeight="1" x14ac:dyDescent="0.2">
      <c r="A966" s="115"/>
    </row>
    <row r="967" spans="1:1" ht="18" customHeight="1" x14ac:dyDescent="0.2">
      <c r="A967" s="115"/>
    </row>
    <row r="968" spans="1:1" ht="18" customHeight="1" x14ac:dyDescent="0.2">
      <c r="A968" s="115"/>
    </row>
    <row r="969" spans="1:1" ht="18" customHeight="1" x14ac:dyDescent="0.2">
      <c r="A969" s="115"/>
    </row>
    <row r="970" spans="1:1" ht="18" customHeight="1" x14ac:dyDescent="0.2">
      <c r="A970" s="115"/>
    </row>
    <row r="971" spans="1:1" ht="18" customHeight="1" x14ac:dyDescent="0.2">
      <c r="A971" s="115"/>
    </row>
    <row r="972" spans="1:1" ht="18" customHeight="1" x14ac:dyDescent="0.2">
      <c r="A972" s="115"/>
    </row>
    <row r="973" spans="1:1" ht="18" customHeight="1" x14ac:dyDescent="0.2">
      <c r="A973" s="115"/>
    </row>
    <row r="974" spans="1:1" ht="18" customHeight="1" x14ac:dyDescent="0.2">
      <c r="A974" s="115"/>
    </row>
    <row r="975" spans="1:1" ht="18" customHeight="1" x14ac:dyDescent="0.2">
      <c r="A975" s="115"/>
    </row>
    <row r="976" spans="1:1" ht="18" customHeight="1" x14ac:dyDescent="0.2">
      <c r="A976" s="115"/>
    </row>
    <row r="977" spans="1:1" ht="18" customHeight="1" x14ac:dyDescent="0.2">
      <c r="A977" s="115"/>
    </row>
    <row r="978" spans="1:1" ht="18" customHeight="1" x14ac:dyDescent="0.2">
      <c r="A978" s="115"/>
    </row>
    <row r="979" spans="1:1" ht="18" customHeight="1" x14ac:dyDescent="0.2">
      <c r="A979" s="115"/>
    </row>
    <row r="980" spans="1:1" ht="18" customHeight="1" x14ac:dyDescent="0.2">
      <c r="A980" s="115"/>
    </row>
    <row r="981" spans="1:1" ht="18" customHeight="1" x14ac:dyDescent="0.2">
      <c r="A981" s="115"/>
    </row>
    <row r="982" spans="1:1" ht="18" customHeight="1" x14ac:dyDescent="0.2">
      <c r="A982" s="115"/>
    </row>
    <row r="983" spans="1:1" ht="18" customHeight="1" x14ac:dyDescent="0.2">
      <c r="A983" s="115"/>
    </row>
    <row r="984" spans="1:1" ht="18" customHeight="1" x14ac:dyDescent="0.2">
      <c r="A984" s="115"/>
    </row>
    <row r="985" spans="1:1" ht="18" customHeight="1" x14ac:dyDescent="0.2">
      <c r="A985" s="115"/>
    </row>
    <row r="986" spans="1:1" ht="18" customHeight="1" x14ac:dyDescent="0.2">
      <c r="A986" s="115"/>
    </row>
    <row r="987" spans="1:1" ht="18" customHeight="1" x14ac:dyDescent="0.2">
      <c r="A987" s="115"/>
    </row>
    <row r="988" spans="1:1" ht="18" customHeight="1" x14ac:dyDescent="0.2">
      <c r="A988" s="115"/>
    </row>
    <row r="989" spans="1:1" ht="18" customHeight="1" x14ac:dyDescent="0.2">
      <c r="A989" s="115"/>
    </row>
    <row r="990" spans="1:1" ht="18" customHeight="1" x14ac:dyDescent="0.2">
      <c r="A990" s="115"/>
    </row>
    <row r="991" spans="1:1" ht="18" customHeight="1" x14ac:dyDescent="0.2">
      <c r="A991" s="115"/>
    </row>
    <row r="992" spans="1:1" ht="18" customHeight="1" x14ac:dyDescent="0.2">
      <c r="A992" s="115"/>
    </row>
    <row r="993" spans="1:1" ht="18" customHeight="1" x14ac:dyDescent="0.2">
      <c r="A993" s="115"/>
    </row>
    <row r="994" spans="1:1" ht="18" customHeight="1" x14ac:dyDescent="0.2">
      <c r="A994" s="115"/>
    </row>
    <row r="995" spans="1:1" ht="18" customHeight="1" x14ac:dyDescent="0.2">
      <c r="A995" s="115"/>
    </row>
    <row r="996" spans="1:1" ht="18" customHeight="1" x14ac:dyDescent="0.2">
      <c r="A996" s="115"/>
    </row>
    <row r="997" spans="1:1" ht="18" customHeight="1" x14ac:dyDescent="0.2">
      <c r="A997" s="115"/>
    </row>
    <row r="998" spans="1:1" ht="18" customHeight="1" x14ac:dyDescent="0.2">
      <c r="A998" s="115"/>
    </row>
    <row r="999" spans="1:1" ht="18" customHeight="1" x14ac:dyDescent="0.2">
      <c r="A999" s="115"/>
    </row>
    <row r="1000" spans="1:1" ht="18" customHeight="1" x14ac:dyDescent="0.2">
      <c r="A1000" s="115"/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workbookViewId="0">
      <selection activeCell="K26" sqref="K26"/>
    </sheetView>
  </sheetViews>
  <sheetFormatPr defaultRowHeight="15" x14ac:dyDescent="0.25"/>
  <cols>
    <col min="1" max="1" width="7.140625" customWidth="1"/>
    <col min="2" max="2" width="40.28515625" customWidth="1"/>
    <col min="3" max="7" width="11.7109375" customWidth="1"/>
  </cols>
  <sheetData>
    <row r="1" spans="1:7" ht="15.75" x14ac:dyDescent="0.25">
      <c r="A1" s="237" t="s">
        <v>163</v>
      </c>
      <c r="B1" s="237"/>
      <c r="C1" s="237"/>
      <c r="D1" s="237"/>
      <c r="E1" s="237"/>
      <c r="F1" s="237"/>
      <c r="G1" s="237"/>
    </row>
    <row r="2" spans="1:7" x14ac:dyDescent="0.25">
      <c r="A2" s="238" t="s">
        <v>164</v>
      </c>
      <c r="B2" s="238"/>
      <c r="C2" s="238"/>
      <c r="D2" s="238"/>
      <c r="E2" s="238"/>
      <c r="F2" s="238"/>
      <c r="G2" s="238"/>
    </row>
    <row r="3" spans="1:7" x14ac:dyDescent="0.25">
      <c r="A3" s="154"/>
      <c r="B3" s="154"/>
      <c r="C3" s="154"/>
      <c r="D3" s="154"/>
      <c r="E3" s="154"/>
      <c r="F3" s="154"/>
    </row>
    <row r="4" spans="1:7" ht="20.25" x14ac:dyDescent="0.3">
      <c r="A4" s="239" t="s">
        <v>165</v>
      </c>
      <c r="B4" s="239"/>
      <c r="C4" s="239"/>
      <c r="D4" s="239"/>
      <c r="E4" s="239"/>
      <c r="F4" s="239"/>
      <c r="G4" s="239"/>
    </row>
    <row r="5" spans="1:7" ht="15.75" thickBot="1" x14ac:dyDescent="0.3">
      <c r="A5" s="155"/>
      <c r="B5" s="155"/>
      <c r="C5" s="155"/>
      <c r="D5" s="155"/>
      <c r="E5" s="155"/>
      <c r="F5" s="155"/>
    </row>
    <row r="6" spans="1:7" ht="42.75" customHeight="1" thickBot="1" x14ac:dyDescent="0.3">
      <c r="A6" s="156" t="s">
        <v>166</v>
      </c>
      <c r="B6" s="156" t="s">
        <v>167</v>
      </c>
      <c r="C6" s="157" t="s">
        <v>168</v>
      </c>
      <c r="D6" s="157" t="s">
        <v>169</v>
      </c>
      <c r="E6" s="157" t="s">
        <v>170</v>
      </c>
      <c r="F6" s="157" t="s">
        <v>171</v>
      </c>
      <c r="G6" s="158" t="s">
        <v>172</v>
      </c>
    </row>
    <row r="7" spans="1:7" ht="18" customHeight="1" thickBot="1" x14ac:dyDescent="0.3">
      <c r="A7" s="159"/>
      <c r="B7" s="159" t="s">
        <v>10</v>
      </c>
      <c r="C7" s="160">
        <f>SUM(C8:C11)</f>
        <v>2928664</v>
      </c>
      <c r="D7" s="160">
        <f>SUM(D8:D11)</f>
        <v>2886360</v>
      </c>
      <c r="E7" s="161">
        <f>SUM(E8:E11)</f>
        <v>3047947</v>
      </c>
      <c r="F7" s="161">
        <f>SUM(F8:F11)</f>
        <v>3067285</v>
      </c>
      <c r="G7" s="161">
        <f>SUM(G8:G11)</f>
        <v>3084733</v>
      </c>
    </row>
    <row r="8" spans="1:7" x14ac:dyDescent="0.25">
      <c r="A8" s="162" t="s">
        <v>9</v>
      </c>
      <c r="B8" s="163" t="s">
        <v>173</v>
      </c>
      <c r="C8" s="164">
        <v>525304</v>
      </c>
      <c r="D8" s="164">
        <v>483000</v>
      </c>
      <c r="E8" s="165">
        <v>515119</v>
      </c>
      <c r="F8" s="165">
        <v>534457</v>
      </c>
      <c r="G8" s="166">
        <v>551905</v>
      </c>
    </row>
    <row r="9" spans="1:7" x14ac:dyDescent="0.25">
      <c r="A9" s="167" t="s">
        <v>21</v>
      </c>
      <c r="B9" s="168" t="s">
        <v>14</v>
      </c>
      <c r="C9" s="164">
        <v>0</v>
      </c>
      <c r="D9" s="164">
        <v>0</v>
      </c>
      <c r="E9" s="169">
        <v>0</v>
      </c>
      <c r="F9" s="169">
        <v>0</v>
      </c>
      <c r="G9" s="170">
        <v>0</v>
      </c>
    </row>
    <row r="10" spans="1:7" x14ac:dyDescent="0.25">
      <c r="A10" s="167" t="s">
        <v>65</v>
      </c>
      <c r="B10" s="168" t="s">
        <v>174</v>
      </c>
      <c r="C10" s="171">
        <v>2403360</v>
      </c>
      <c r="D10" s="171">
        <v>2403360</v>
      </c>
      <c r="E10" s="172">
        <v>2532828</v>
      </c>
      <c r="F10" s="172">
        <v>2532828</v>
      </c>
      <c r="G10" s="173">
        <v>2532828</v>
      </c>
    </row>
    <row r="11" spans="1:7" ht="15.75" thickBot="1" x14ac:dyDescent="0.3">
      <c r="A11" s="174" t="s">
        <v>67</v>
      </c>
      <c r="B11" s="175" t="s">
        <v>175</v>
      </c>
      <c r="C11" s="176">
        <v>0</v>
      </c>
      <c r="D11" s="176">
        <v>0</v>
      </c>
      <c r="E11" s="177">
        <v>0</v>
      </c>
      <c r="F11" s="177">
        <v>0</v>
      </c>
      <c r="G11" s="178">
        <v>0</v>
      </c>
    </row>
    <row r="12" spans="1:7" ht="18" customHeight="1" thickBot="1" x14ac:dyDescent="0.3">
      <c r="A12" s="179"/>
      <c r="B12" s="159" t="s">
        <v>22</v>
      </c>
      <c r="C12" s="160">
        <f>SUM(C13:C33)</f>
        <v>2818651</v>
      </c>
      <c r="D12" s="160">
        <f>SUM(D13:D33)</f>
        <v>2886360</v>
      </c>
      <c r="E12" s="161">
        <f>SUM(E13:E33)</f>
        <v>3047947</v>
      </c>
      <c r="F12" s="161">
        <f>SUM(F13:F33)</f>
        <v>3067285</v>
      </c>
      <c r="G12" s="161">
        <f>SUM(G13:G33)</f>
        <v>3084733</v>
      </c>
    </row>
    <row r="13" spans="1:7" x14ac:dyDescent="0.25">
      <c r="A13" s="162" t="s">
        <v>69</v>
      </c>
      <c r="B13" s="163" t="s">
        <v>176</v>
      </c>
      <c r="C13" s="164">
        <v>69147</v>
      </c>
      <c r="D13" s="164">
        <v>53300</v>
      </c>
      <c r="E13" s="165">
        <v>52800</v>
      </c>
      <c r="F13" s="165">
        <v>55440</v>
      </c>
      <c r="G13" s="166">
        <v>58212</v>
      </c>
    </row>
    <row r="14" spans="1:7" x14ac:dyDescent="0.25">
      <c r="A14" s="167" t="s">
        <v>71</v>
      </c>
      <c r="B14" s="168" t="s">
        <v>26</v>
      </c>
      <c r="C14" s="164">
        <v>142383</v>
      </c>
      <c r="D14" s="164">
        <v>239500</v>
      </c>
      <c r="E14" s="165">
        <v>239500</v>
      </c>
      <c r="F14" s="165">
        <v>251475</v>
      </c>
      <c r="G14" s="180">
        <v>264049</v>
      </c>
    </row>
    <row r="15" spans="1:7" x14ac:dyDescent="0.25">
      <c r="A15" s="167" t="s">
        <v>105</v>
      </c>
      <c r="B15" s="168" t="s">
        <v>177</v>
      </c>
      <c r="C15" s="164">
        <v>0</v>
      </c>
      <c r="D15" s="164">
        <v>0</v>
      </c>
      <c r="E15" s="169">
        <v>0</v>
      </c>
      <c r="F15" s="169">
        <v>0</v>
      </c>
      <c r="G15" s="170">
        <v>0</v>
      </c>
    </row>
    <row r="16" spans="1:7" x14ac:dyDescent="0.25">
      <c r="A16" s="167" t="s">
        <v>106</v>
      </c>
      <c r="B16" s="168" t="s">
        <v>30</v>
      </c>
      <c r="C16" s="164">
        <v>4401</v>
      </c>
      <c r="D16" s="164">
        <v>7000</v>
      </c>
      <c r="E16" s="165">
        <v>7000</v>
      </c>
      <c r="F16" s="165">
        <v>7000</v>
      </c>
      <c r="G16" s="180">
        <v>7000</v>
      </c>
    </row>
    <row r="17" spans="1:7" x14ac:dyDescent="0.25">
      <c r="A17" s="167" t="s">
        <v>107</v>
      </c>
      <c r="B17" s="168" t="s">
        <v>32</v>
      </c>
      <c r="C17" s="164">
        <v>876</v>
      </c>
      <c r="D17" s="164">
        <v>500</v>
      </c>
      <c r="E17" s="169">
        <v>900</v>
      </c>
      <c r="F17" s="169">
        <v>900</v>
      </c>
      <c r="G17" s="170">
        <v>900</v>
      </c>
    </row>
    <row r="18" spans="1:7" x14ac:dyDescent="0.25">
      <c r="A18" s="167" t="s">
        <v>108</v>
      </c>
      <c r="B18" s="168" t="s">
        <v>34</v>
      </c>
      <c r="C18" s="164">
        <v>687</v>
      </c>
      <c r="D18" s="164">
        <v>700</v>
      </c>
      <c r="E18" s="169">
        <v>500</v>
      </c>
      <c r="F18" s="169">
        <v>700</v>
      </c>
      <c r="G18" s="170">
        <v>700</v>
      </c>
    </row>
    <row r="19" spans="1:7" x14ac:dyDescent="0.25">
      <c r="A19" s="167" t="s">
        <v>109</v>
      </c>
      <c r="B19" s="168" t="s">
        <v>36</v>
      </c>
      <c r="C19" s="164">
        <v>223810</v>
      </c>
      <c r="D19" s="164">
        <v>248638</v>
      </c>
      <c r="E19" s="165">
        <v>240240</v>
      </c>
      <c r="F19" s="165">
        <v>252252</v>
      </c>
      <c r="G19" s="180">
        <v>264865</v>
      </c>
    </row>
    <row r="20" spans="1:7" x14ac:dyDescent="0.25">
      <c r="A20" s="181" t="s">
        <v>110</v>
      </c>
      <c r="B20" s="182" t="s">
        <v>38</v>
      </c>
      <c r="C20" s="183">
        <v>1703537</v>
      </c>
      <c r="D20" s="183">
        <v>1688652</v>
      </c>
      <c r="E20" s="165">
        <v>1788241</v>
      </c>
      <c r="F20" s="165">
        <v>1788241</v>
      </c>
      <c r="G20" s="166">
        <v>1788241</v>
      </c>
    </row>
    <row r="21" spans="1:7" x14ac:dyDescent="0.25">
      <c r="A21" s="181" t="s">
        <v>111</v>
      </c>
      <c r="B21" s="182" t="s">
        <v>178</v>
      </c>
      <c r="C21" s="183">
        <v>583965</v>
      </c>
      <c r="D21" s="183">
        <v>581235</v>
      </c>
      <c r="E21" s="165">
        <v>611937</v>
      </c>
      <c r="F21" s="165">
        <v>611937</v>
      </c>
      <c r="G21" s="166">
        <v>611937</v>
      </c>
    </row>
    <row r="22" spans="1:7" x14ac:dyDescent="0.25">
      <c r="A22" s="181" t="s">
        <v>112</v>
      </c>
      <c r="B22" s="182" t="s">
        <v>179</v>
      </c>
      <c r="C22" s="183">
        <v>50478</v>
      </c>
      <c r="D22" s="183">
        <v>51805</v>
      </c>
      <c r="E22" s="165">
        <v>55065</v>
      </c>
      <c r="F22" s="165">
        <v>55065</v>
      </c>
      <c r="G22" s="166">
        <v>55065</v>
      </c>
    </row>
    <row r="23" spans="1:7" x14ac:dyDescent="0.25">
      <c r="A23" s="181" t="s">
        <v>113</v>
      </c>
      <c r="B23" s="182" t="s">
        <v>44</v>
      </c>
      <c r="C23" s="183">
        <v>0</v>
      </c>
      <c r="D23" s="183">
        <v>0</v>
      </c>
      <c r="E23" s="169">
        <v>0</v>
      </c>
      <c r="F23" s="169">
        <v>0</v>
      </c>
      <c r="G23" s="170">
        <v>0</v>
      </c>
    </row>
    <row r="24" spans="1:7" x14ac:dyDescent="0.25">
      <c r="A24" s="181" t="s">
        <v>114</v>
      </c>
      <c r="B24" s="182" t="s">
        <v>46</v>
      </c>
      <c r="C24" s="183">
        <v>0</v>
      </c>
      <c r="D24" s="183">
        <v>0</v>
      </c>
      <c r="E24" s="169">
        <v>0</v>
      </c>
      <c r="F24" s="169">
        <v>0</v>
      </c>
      <c r="G24" s="170">
        <v>0</v>
      </c>
    </row>
    <row r="25" spans="1:7" x14ac:dyDescent="0.25">
      <c r="A25" s="181" t="s">
        <v>115</v>
      </c>
      <c r="B25" s="182" t="s">
        <v>48</v>
      </c>
      <c r="C25" s="183">
        <v>0</v>
      </c>
      <c r="D25" s="183">
        <v>0</v>
      </c>
      <c r="E25" s="169">
        <v>0</v>
      </c>
      <c r="F25" s="169">
        <v>0</v>
      </c>
      <c r="G25" s="170">
        <v>0</v>
      </c>
    </row>
    <row r="26" spans="1:7" x14ac:dyDescent="0.25">
      <c r="A26" s="181" t="s">
        <v>116</v>
      </c>
      <c r="B26" s="182" t="s">
        <v>52</v>
      </c>
      <c r="C26" s="183">
        <v>0</v>
      </c>
      <c r="D26" s="183">
        <v>0</v>
      </c>
      <c r="E26" s="169">
        <v>0</v>
      </c>
      <c r="F26" s="169">
        <v>0</v>
      </c>
      <c r="G26" s="170">
        <v>0</v>
      </c>
    </row>
    <row r="27" spans="1:7" x14ac:dyDescent="0.25">
      <c r="A27" s="181" t="s">
        <v>117</v>
      </c>
      <c r="B27" s="182" t="s">
        <v>54</v>
      </c>
      <c r="C27" s="183">
        <v>0</v>
      </c>
      <c r="D27" s="183">
        <v>0</v>
      </c>
      <c r="E27" s="169">
        <v>0</v>
      </c>
      <c r="F27" s="169">
        <v>0</v>
      </c>
      <c r="G27" s="170">
        <v>0</v>
      </c>
    </row>
    <row r="28" spans="1:7" x14ac:dyDescent="0.25">
      <c r="A28" s="181" t="s">
        <v>118</v>
      </c>
      <c r="B28" s="182" t="s">
        <v>58</v>
      </c>
      <c r="C28" s="183">
        <v>0</v>
      </c>
      <c r="D28" s="183">
        <v>0</v>
      </c>
      <c r="E28" s="169">
        <v>0</v>
      </c>
      <c r="F28" s="169">
        <v>0</v>
      </c>
      <c r="G28" s="170">
        <v>0</v>
      </c>
    </row>
    <row r="29" spans="1:7" x14ac:dyDescent="0.25">
      <c r="A29" s="181" t="s">
        <v>119</v>
      </c>
      <c r="B29" s="182" t="s">
        <v>50</v>
      </c>
      <c r="C29" s="183">
        <v>30</v>
      </c>
      <c r="D29" s="183">
        <v>30</v>
      </c>
      <c r="E29" s="169">
        <v>1000</v>
      </c>
      <c r="F29" s="169">
        <v>1000</v>
      </c>
      <c r="G29" s="170">
        <v>1000</v>
      </c>
    </row>
    <row r="30" spans="1:7" x14ac:dyDescent="0.25">
      <c r="A30" s="184" t="s">
        <v>120</v>
      </c>
      <c r="B30" s="185" t="s">
        <v>56</v>
      </c>
      <c r="C30" s="186">
        <v>39337</v>
      </c>
      <c r="D30" s="186">
        <v>15000</v>
      </c>
      <c r="E30" s="187">
        <v>50764</v>
      </c>
      <c r="F30" s="187">
        <v>43275</v>
      </c>
      <c r="G30" s="170">
        <v>32764</v>
      </c>
    </row>
    <row r="31" spans="1:7" x14ac:dyDescent="0.25">
      <c r="A31" s="181" t="s">
        <v>121</v>
      </c>
      <c r="B31" s="182" t="s">
        <v>60</v>
      </c>
      <c r="C31" s="188">
        <v>0</v>
      </c>
      <c r="D31" s="188">
        <v>0</v>
      </c>
      <c r="E31" s="189">
        <v>0</v>
      </c>
      <c r="F31" s="189">
        <v>0</v>
      </c>
      <c r="G31" s="170">
        <v>0</v>
      </c>
    </row>
    <row r="32" spans="1:7" x14ac:dyDescent="0.25">
      <c r="A32" s="181" t="s">
        <v>122</v>
      </c>
      <c r="B32" s="182" t="s">
        <v>180</v>
      </c>
      <c r="C32" s="188">
        <v>0</v>
      </c>
      <c r="D32" s="188">
        <v>0</v>
      </c>
      <c r="E32" s="189">
        <v>0</v>
      </c>
      <c r="F32" s="189">
        <v>0</v>
      </c>
      <c r="G32" s="170">
        <v>0</v>
      </c>
    </row>
    <row r="33" spans="1:7" ht="15.75" thickBot="1" x14ac:dyDescent="0.3">
      <c r="A33" s="190" t="s">
        <v>123</v>
      </c>
      <c r="B33" s="191" t="s">
        <v>64</v>
      </c>
      <c r="C33" s="192">
        <v>0</v>
      </c>
      <c r="D33" s="192">
        <v>0</v>
      </c>
      <c r="E33" s="193">
        <v>0</v>
      </c>
      <c r="F33" s="193">
        <v>0</v>
      </c>
      <c r="G33" s="194">
        <v>0</v>
      </c>
    </row>
    <row r="34" spans="1:7" ht="3.75" customHeight="1" x14ac:dyDescent="0.25">
      <c r="A34" s="195"/>
      <c r="B34" s="195"/>
      <c r="C34" s="196"/>
      <c r="D34" s="196"/>
      <c r="E34" s="197"/>
      <c r="F34" s="197"/>
      <c r="G34" s="197"/>
    </row>
    <row r="35" spans="1:7" ht="11.1" customHeight="1" x14ac:dyDescent="0.25">
      <c r="A35" s="198" t="s">
        <v>181</v>
      </c>
      <c r="B35" s="195"/>
      <c r="C35" s="196"/>
      <c r="D35" s="196"/>
      <c r="E35" s="197"/>
      <c r="F35" s="197"/>
      <c r="G35" s="197"/>
    </row>
    <row r="36" spans="1:7" ht="11.25" hidden="1" customHeight="1" x14ac:dyDescent="0.25"/>
    <row r="37" spans="1:7" ht="5.0999999999999996" customHeight="1" x14ac:dyDescent="0.25"/>
    <row r="38" spans="1:7" ht="12" customHeight="1" x14ac:dyDescent="0.25">
      <c r="A38" s="199" t="s">
        <v>182</v>
      </c>
    </row>
    <row r="39" spans="1:7" ht="6" customHeight="1" thickBot="1" x14ac:dyDescent="0.3"/>
    <row r="40" spans="1:7" ht="15.75" thickBot="1" x14ac:dyDescent="0.3">
      <c r="A40" s="240" t="s">
        <v>171</v>
      </c>
      <c r="B40" s="241"/>
      <c r="C40" s="241"/>
      <c r="D40" s="241"/>
      <c r="E40" s="241"/>
      <c r="F40" s="241"/>
      <c r="G40" s="242"/>
    </row>
    <row r="41" spans="1:7" ht="20.100000000000001" customHeight="1" x14ac:dyDescent="0.25">
      <c r="A41" s="200" t="s">
        <v>183</v>
      </c>
      <c r="B41" s="233" t="s">
        <v>184</v>
      </c>
      <c r="C41" s="233"/>
      <c r="D41" s="233"/>
      <c r="E41" s="233"/>
      <c r="F41" s="233"/>
      <c r="G41" s="234"/>
    </row>
    <row r="42" spans="1:7" ht="48.75" customHeight="1" thickBot="1" x14ac:dyDescent="0.3">
      <c r="A42" s="201" t="s">
        <v>185</v>
      </c>
      <c r="B42" s="235" t="s">
        <v>186</v>
      </c>
      <c r="C42" s="235"/>
      <c r="D42" s="235"/>
      <c r="E42" s="235"/>
      <c r="F42" s="235"/>
      <c r="G42" s="236"/>
    </row>
    <row r="43" spans="1:7" ht="12" customHeight="1" thickBot="1" x14ac:dyDescent="0.3">
      <c r="A43" s="202"/>
      <c r="B43" s="202"/>
      <c r="C43" s="202"/>
      <c r="D43" s="202"/>
      <c r="E43" s="202"/>
      <c r="F43" s="202"/>
      <c r="G43" s="202"/>
    </row>
    <row r="44" spans="1:7" ht="15.75" thickBot="1" x14ac:dyDescent="0.3">
      <c r="A44" s="230" t="s">
        <v>172</v>
      </c>
      <c r="B44" s="231"/>
      <c r="C44" s="231"/>
      <c r="D44" s="231"/>
      <c r="E44" s="231"/>
      <c r="F44" s="231"/>
      <c r="G44" s="232"/>
    </row>
    <row r="45" spans="1:7" ht="20.100000000000001" customHeight="1" x14ac:dyDescent="0.25">
      <c r="A45" s="200" t="s">
        <v>183</v>
      </c>
      <c r="B45" s="233" t="s">
        <v>187</v>
      </c>
      <c r="C45" s="233"/>
      <c r="D45" s="233"/>
      <c r="E45" s="233"/>
      <c r="F45" s="233"/>
      <c r="G45" s="234"/>
    </row>
    <row r="46" spans="1:7" ht="49.5" customHeight="1" thickBot="1" x14ac:dyDescent="0.3">
      <c r="A46" s="201" t="s">
        <v>185</v>
      </c>
      <c r="B46" s="235" t="s">
        <v>188</v>
      </c>
      <c r="C46" s="235"/>
      <c r="D46" s="235"/>
      <c r="E46" s="235"/>
      <c r="F46" s="235"/>
      <c r="G46" s="236"/>
    </row>
    <row r="47" spans="1:7" x14ac:dyDescent="0.25">
      <c r="A47" s="203"/>
      <c r="B47" s="203"/>
      <c r="C47" s="203"/>
      <c r="D47" s="203"/>
      <c r="E47" s="203"/>
      <c r="F47" s="203"/>
      <c r="G47" s="203"/>
    </row>
    <row r="48" spans="1:7" x14ac:dyDescent="0.25">
      <c r="A48" s="203"/>
      <c r="B48" s="203"/>
      <c r="C48" s="203"/>
      <c r="D48" s="203"/>
      <c r="E48" s="203"/>
      <c r="F48" s="203"/>
      <c r="G48" s="203"/>
    </row>
    <row r="49" spans="1:7" x14ac:dyDescent="0.25">
      <c r="A49" s="203"/>
      <c r="B49" s="203"/>
      <c r="C49" s="203"/>
      <c r="D49" s="203"/>
      <c r="E49" s="203"/>
      <c r="F49" s="203"/>
      <c r="G49" s="203"/>
    </row>
    <row r="50" spans="1:7" x14ac:dyDescent="0.25">
      <c r="A50" s="203"/>
      <c r="B50" s="203"/>
      <c r="C50" s="203"/>
      <c r="D50" s="203"/>
      <c r="E50" s="203"/>
      <c r="F50" s="203"/>
      <c r="G50" s="203"/>
    </row>
  </sheetData>
  <mergeCells count="9">
    <mergeCell ref="A44:G44"/>
    <mergeCell ref="B45:G45"/>
    <mergeCell ref="B46:G46"/>
    <mergeCell ref="A1:G1"/>
    <mergeCell ref="A2:G2"/>
    <mergeCell ref="A4:G4"/>
    <mergeCell ref="A40:G40"/>
    <mergeCell ref="B41:G41"/>
    <mergeCell ref="B42:G42"/>
  </mergeCells>
  <pageMargins left="0.78740157480314965" right="0.78740157480314965" top="0.98425196850393704" bottom="0.98425196850393704" header="0.51181102362204722" footer="0.51181102362204722"/>
  <pageSetup paperSize="9" scale="80" orientation="portrait" verticalDpi="0" r:id="rId1"/>
  <headerFooter alignWithMargins="0">
    <oddHeader>&amp;RPříloha č.3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65" customWidth="1"/>
    <col min="3" max="3" width="13" style="65" customWidth="1"/>
    <col min="4" max="4" width="12.140625" style="65" customWidth="1"/>
    <col min="5" max="6" width="11.42578125" style="65" customWidth="1"/>
    <col min="7" max="7" width="10.85546875" style="65" customWidth="1"/>
    <col min="8" max="8" width="11" style="65" customWidth="1"/>
    <col min="9" max="256" width="9.140625" style="65"/>
    <col min="257" max="257" width="5.7109375" style="65" customWidth="1"/>
    <col min="258" max="258" width="39.140625" style="65" customWidth="1"/>
    <col min="259" max="259" width="13" style="65" customWidth="1"/>
    <col min="260" max="260" width="12.140625" style="65" customWidth="1"/>
    <col min="261" max="262" width="11.42578125" style="65" customWidth="1"/>
    <col min="263" max="263" width="10.85546875" style="65" customWidth="1"/>
    <col min="264" max="264" width="11" style="65" customWidth="1"/>
    <col min="265" max="512" width="9.140625" style="65"/>
    <col min="513" max="513" width="5.7109375" style="65" customWidth="1"/>
    <col min="514" max="514" width="39.140625" style="65" customWidth="1"/>
    <col min="515" max="515" width="13" style="65" customWidth="1"/>
    <col min="516" max="516" width="12.140625" style="65" customWidth="1"/>
    <col min="517" max="518" width="11.42578125" style="65" customWidth="1"/>
    <col min="519" max="519" width="10.85546875" style="65" customWidth="1"/>
    <col min="520" max="520" width="11" style="65" customWidth="1"/>
    <col min="521" max="768" width="9.140625" style="65"/>
    <col min="769" max="769" width="5.7109375" style="65" customWidth="1"/>
    <col min="770" max="770" width="39.140625" style="65" customWidth="1"/>
    <col min="771" max="771" width="13" style="65" customWidth="1"/>
    <col min="772" max="772" width="12.140625" style="65" customWidth="1"/>
    <col min="773" max="774" width="11.42578125" style="65" customWidth="1"/>
    <col min="775" max="775" width="10.85546875" style="65" customWidth="1"/>
    <col min="776" max="776" width="11" style="65" customWidth="1"/>
    <col min="777" max="1024" width="9.140625" style="65"/>
    <col min="1025" max="1025" width="5.7109375" style="65" customWidth="1"/>
    <col min="1026" max="1026" width="39.140625" style="65" customWidth="1"/>
    <col min="1027" max="1027" width="13" style="65" customWidth="1"/>
    <col min="1028" max="1028" width="12.140625" style="65" customWidth="1"/>
    <col min="1029" max="1030" width="11.42578125" style="65" customWidth="1"/>
    <col min="1031" max="1031" width="10.85546875" style="65" customWidth="1"/>
    <col min="1032" max="1032" width="11" style="65" customWidth="1"/>
    <col min="1033" max="1280" width="9.140625" style="65"/>
    <col min="1281" max="1281" width="5.7109375" style="65" customWidth="1"/>
    <col min="1282" max="1282" width="39.140625" style="65" customWidth="1"/>
    <col min="1283" max="1283" width="13" style="65" customWidth="1"/>
    <col min="1284" max="1284" width="12.140625" style="65" customWidth="1"/>
    <col min="1285" max="1286" width="11.42578125" style="65" customWidth="1"/>
    <col min="1287" max="1287" width="10.85546875" style="65" customWidth="1"/>
    <col min="1288" max="1288" width="11" style="65" customWidth="1"/>
    <col min="1289" max="1536" width="9.140625" style="65"/>
    <col min="1537" max="1537" width="5.7109375" style="65" customWidth="1"/>
    <col min="1538" max="1538" width="39.140625" style="65" customWidth="1"/>
    <col min="1539" max="1539" width="13" style="65" customWidth="1"/>
    <col min="1540" max="1540" width="12.140625" style="65" customWidth="1"/>
    <col min="1541" max="1542" width="11.42578125" style="65" customWidth="1"/>
    <col min="1543" max="1543" width="10.85546875" style="65" customWidth="1"/>
    <col min="1544" max="1544" width="11" style="65" customWidth="1"/>
    <col min="1545" max="1792" width="9.140625" style="65"/>
    <col min="1793" max="1793" width="5.7109375" style="65" customWidth="1"/>
    <col min="1794" max="1794" width="39.140625" style="65" customWidth="1"/>
    <col min="1795" max="1795" width="13" style="65" customWidth="1"/>
    <col min="1796" max="1796" width="12.140625" style="65" customWidth="1"/>
    <col min="1797" max="1798" width="11.42578125" style="65" customWidth="1"/>
    <col min="1799" max="1799" width="10.85546875" style="65" customWidth="1"/>
    <col min="1800" max="1800" width="11" style="65" customWidth="1"/>
    <col min="1801" max="2048" width="9.140625" style="65"/>
    <col min="2049" max="2049" width="5.7109375" style="65" customWidth="1"/>
    <col min="2050" max="2050" width="39.140625" style="65" customWidth="1"/>
    <col min="2051" max="2051" width="13" style="65" customWidth="1"/>
    <col min="2052" max="2052" width="12.140625" style="65" customWidth="1"/>
    <col min="2053" max="2054" width="11.42578125" style="65" customWidth="1"/>
    <col min="2055" max="2055" width="10.85546875" style="65" customWidth="1"/>
    <col min="2056" max="2056" width="11" style="65" customWidth="1"/>
    <col min="2057" max="2304" width="9.140625" style="65"/>
    <col min="2305" max="2305" width="5.7109375" style="65" customWidth="1"/>
    <col min="2306" max="2306" width="39.140625" style="65" customWidth="1"/>
    <col min="2307" max="2307" width="13" style="65" customWidth="1"/>
    <col min="2308" max="2308" width="12.140625" style="65" customWidth="1"/>
    <col min="2309" max="2310" width="11.42578125" style="65" customWidth="1"/>
    <col min="2311" max="2311" width="10.85546875" style="65" customWidth="1"/>
    <col min="2312" max="2312" width="11" style="65" customWidth="1"/>
    <col min="2313" max="2560" width="9.140625" style="65"/>
    <col min="2561" max="2561" width="5.7109375" style="65" customWidth="1"/>
    <col min="2562" max="2562" width="39.140625" style="65" customWidth="1"/>
    <col min="2563" max="2563" width="13" style="65" customWidth="1"/>
    <col min="2564" max="2564" width="12.140625" style="65" customWidth="1"/>
    <col min="2565" max="2566" width="11.42578125" style="65" customWidth="1"/>
    <col min="2567" max="2567" width="10.85546875" style="65" customWidth="1"/>
    <col min="2568" max="2568" width="11" style="65" customWidth="1"/>
    <col min="2569" max="2816" width="9.140625" style="65"/>
    <col min="2817" max="2817" width="5.7109375" style="65" customWidth="1"/>
    <col min="2818" max="2818" width="39.140625" style="65" customWidth="1"/>
    <col min="2819" max="2819" width="13" style="65" customWidth="1"/>
    <col min="2820" max="2820" width="12.140625" style="65" customWidth="1"/>
    <col min="2821" max="2822" width="11.42578125" style="65" customWidth="1"/>
    <col min="2823" max="2823" width="10.85546875" style="65" customWidth="1"/>
    <col min="2824" max="2824" width="11" style="65" customWidth="1"/>
    <col min="2825" max="3072" width="9.140625" style="65"/>
    <col min="3073" max="3073" width="5.7109375" style="65" customWidth="1"/>
    <col min="3074" max="3074" width="39.140625" style="65" customWidth="1"/>
    <col min="3075" max="3075" width="13" style="65" customWidth="1"/>
    <col min="3076" max="3076" width="12.140625" style="65" customWidth="1"/>
    <col min="3077" max="3078" width="11.42578125" style="65" customWidth="1"/>
    <col min="3079" max="3079" width="10.85546875" style="65" customWidth="1"/>
    <col min="3080" max="3080" width="11" style="65" customWidth="1"/>
    <col min="3081" max="3328" width="9.140625" style="65"/>
    <col min="3329" max="3329" width="5.7109375" style="65" customWidth="1"/>
    <col min="3330" max="3330" width="39.140625" style="65" customWidth="1"/>
    <col min="3331" max="3331" width="13" style="65" customWidth="1"/>
    <col min="3332" max="3332" width="12.140625" style="65" customWidth="1"/>
    <col min="3333" max="3334" width="11.42578125" style="65" customWidth="1"/>
    <col min="3335" max="3335" width="10.85546875" style="65" customWidth="1"/>
    <col min="3336" max="3336" width="11" style="65" customWidth="1"/>
    <col min="3337" max="3584" width="9.140625" style="65"/>
    <col min="3585" max="3585" width="5.7109375" style="65" customWidth="1"/>
    <col min="3586" max="3586" width="39.140625" style="65" customWidth="1"/>
    <col min="3587" max="3587" width="13" style="65" customWidth="1"/>
    <col min="3588" max="3588" width="12.140625" style="65" customWidth="1"/>
    <col min="3589" max="3590" width="11.42578125" style="65" customWidth="1"/>
    <col min="3591" max="3591" width="10.85546875" style="65" customWidth="1"/>
    <col min="3592" max="3592" width="11" style="65" customWidth="1"/>
    <col min="3593" max="3840" width="9.140625" style="65"/>
    <col min="3841" max="3841" width="5.7109375" style="65" customWidth="1"/>
    <col min="3842" max="3842" width="39.140625" style="65" customWidth="1"/>
    <col min="3843" max="3843" width="13" style="65" customWidth="1"/>
    <col min="3844" max="3844" width="12.140625" style="65" customWidth="1"/>
    <col min="3845" max="3846" width="11.42578125" style="65" customWidth="1"/>
    <col min="3847" max="3847" width="10.85546875" style="65" customWidth="1"/>
    <col min="3848" max="3848" width="11" style="65" customWidth="1"/>
    <col min="3849" max="4096" width="9.140625" style="65"/>
    <col min="4097" max="4097" width="5.7109375" style="65" customWidth="1"/>
    <col min="4098" max="4098" width="39.140625" style="65" customWidth="1"/>
    <col min="4099" max="4099" width="13" style="65" customWidth="1"/>
    <col min="4100" max="4100" width="12.140625" style="65" customWidth="1"/>
    <col min="4101" max="4102" width="11.42578125" style="65" customWidth="1"/>
    <col min="4103" max="4103" width="10.85546875" style="65" customWidth="1"/>
    <col min="4104" max="4104" width="11" style="65" customWidth="1"/>
    <col min="4105" max="4352" width="9.140625" style="65"/>
    <col min="4353" max="4353" width="5.7109375" style="65" customWidth="1"/>
    <col min="4354" max="4354" width="39.140625" style="65" customWidth="1"/>
    <col min="4355" max="4355" width="13" style="65" customWidth="1"/>
    <col min="4356" max="4356" width="12.140625" style="65" customWidth="1"/>
    <col min="4357" max="4358" width="11.42578125" style="65" customWidth="1"/>
    <col min="4359" max="4359" width="10.85546875" style="65" customWidth="1"/>
    <col min="4360" max="4360" width="11" style="65" customWidth="1"/>
    <col min="4361" max="4608" width="9.140625" style="65"/>
    <col min="4609" max="4609" width="5.7109375" style="65" customWidth="1"/>
    <col min="4610" max="4610" width="39.140625" style="65" customWidth="1"/>
    <col min="4611" max="4611" width="13" style="65" customWidth="1"/>
    <col min="4612" max="4612" width="12.140625" style="65" customWidth="1"/>
    <col min="4613" max="4614" width="11.42578125" style="65" customWidth="1"/>
    <col min="4615" max="4615" width="10.85546875" style="65" customWidth="1"/>
    <col min="4616" max="4616" width="11" style="65" customWidth="1"/>
    <col min="4617" max="4864" width="9.140625" style="65"/>
    <col min="4865" max="4865" width="5.7109375" style="65" customWidth="1"/>
    <col min="4866" max="4866" width="39.140625" style="65" customWidth="1"/>
    <col min="4867" max="4867" width="13" style="65" customWidth="1"/>
    <col min="4868" max="4868" width="12.140625" style="65" customWidth="1"/>
    <col min="4869" max="4870" width="11.42578125" style="65" customWidth="1"/>
    <col min="4871" max="4871" width="10.85546875" style="65" customWidth="1"/>
    <col min="4872" max="4872" width="11" style="65" customWidth="1"/>
    <col min="4873" max="5120" width="9.140625" style="65"/>
    <col min="5121" max="5121" width="5.7109375" style="65" customWidth="1"/>
    <col min="5122" max="5122" width="39.140625" style="65" customWidth="1"/>
    <col min="5123" max="5123" width="13" style="65" customWidth="1"/>
    <col min="5124" max="5124" width="12.140625" style="65" customWidth="1"/>
    <col min="5125" max="5126" width="11.42578125" style="65" customWidth="1"/>
    <col min="5127" max="5127" width="10.85546875" style="65" customWidth="1"/>
    <col min="5128" max="5128" width="11" style="65" customWidth="1"/>
    <col min="5129" max="5376" width="9.140625" style="65"/>
    <col min="5377" max="5377" width="5.7109375" style="65" customWidth="1"/>
    <col min="5378" max="5378" width="39.140625" style="65" customWidth="1"/>
    <col min="5379" max="5379" width="13" style="65" customWidth="1"/>
    <col min="5380" max="5380" width="12.140625" style="65" customWidth="1"/>
    <col min="5381" max="5382" width="11.42578125" style="65" customWidth="1"/>
    <col min="5383" max="5383" width="10.85546875" style="65" customWidth="1"/>
    <col min="5384" max="5384" width="11" style="65" customWidth="1"/>
    <col min="5385" max="5632" width="9.140625" style="65"/>
    <col min="5633" max="5633" width="5.7109375" style="65" customWidth="1"/>
    <col min="5634" max="5634" width="39.140625" style="65" customWidth="1"/>
    <col min="5635" max="5635" width="13" style="65" customWidth="1"/>
    <col min="5636" max="5636" width="12.140625" style="65" customWidth="1"/>
    <col min="5637" max="5638" width="11.42578125" style="65" customWidth="1"/>
    <col min="5639" max="5639" width="10.85546875" style="65" customWidth="1"/>
    <col min="5640" max="5640" width="11" style="65" customWidth="1"/>
    <col min="5641" max="5888" width="9.140625" style="65"/>
    <col min="5889" max="5889" width="5.7109375" style="65" customWidth="1"/>
    <col min="5890" max="5890" width="39.140625" style="65" customWidth="1"/>
    <col min="5891" max="5891" width="13" style="65" customWidth="1"/>
    <col min="5892" max="5892" width="12.140625" style="65" customWidth="1"/>
    <col min="5893" max="5894" width="11.42578125" style="65" customWidth="1"/>
    <col min="5895" max="5895" width="10.85546875" style="65" customWidth="1"/>
    <col min="5896" max="5896" width="11" style="65" customWidth="1"/>
    <col min="5897" max="6144" width="9.140625" style="65"/>
    <col min="6145" max="6145" width="5.7109375" style="65" customWidth="1"/>
    <col min="6146" max="6146" width="39.140625" style="65" customWidth="1"/>
    <col min="6147" max="6147" width="13" style="65" customWidth="1"/>
    <col min="6148" max="6148" width="12.140625" style="65" customWidth="1"/>
    <col min="6149" max="6150" width="11.42578125" style="65" customWidth="1"/>
    <col min="6151" max="6151" width="10.85546875" style="65" customWidth="1"/>
    <col min="6152" max="6152" width="11" style="65" customWidth="1"/>
    <col min="6153" max="6400" width="9.140625" style="65"/>
    <col min="6401" max="6401" width="5.7109375" style="65" customWidth="1"/>
    <col min="6402" max="6402" width="39.140625" style="65" customWidth="1"/>
    <col min="6403" max="6403" width="13" style="65" customWidth="1"/>
    <col min="6404" max="6404" width="12.140625" style="65" customWidth="1"/>
    <col min="6405" max="6406" width="11.42578125" style="65" customWidth="1"/>
    <col min="6407" max="6407" width="10.85546875" style="65" customWidth="1"/>
    <col min="6408" max="6408" width="11" style="65" customWidth="1"/>
    <col min="6409" max="6656" width="9.140625" style="65"/>
    <col min="6657" max="6657" width="5.7109375" style="65" customWidth="1"/>
    <col min="6658" max="6658" width="39.140625" style="65" customWidth="1"/>
    <col min="6659" max="6659" width="13" style="65" customWidth="1"/>
    <col min="6660" max="6660" width="12.140625" style="65" customWidth="1"/>
    <col min="6661" max="6662" width="11.42578125" style="65" customWidth="1"/>
    <col min="6663" max="6663" width="10.85546875" style="65" customWidth="1"/>
    <col min="6664" max="6664" width="11" style="65" customWidth="1"/>
    <col min="6665" max="6912" width="9.140625" style="65"/>
    <col min="6913" max="6913" width="5.7109375" style="65" customWidth="1"/>
    <col min="6914" max="6914" width="39.140625" style="65" customWidth="1"/>
    <col min="6915" max="6915" width="13" style="65" customWidth="1"/>
    <col min="6916" max="6916" width="12.140625" style="65" customWidth="1"/>
    <col min="6917" max="6918" width="11.42578125" style="65" customWidth="1"/>
    <col min="6919" max="6919" width="10.85546875" style="65" customWidth="1"/>
    <col min="6920" max="6920" width="11" style="65" customWidth="1"/>
    <col min="6921" max="7168" width="9.140625" style="65"/>
    <col min="7169" max="7169" width="5.7109375" style="65" customWidth="1"/>
    <col min="7170" max="7170" width="39.140625" style="65" customWidth="1"/>
    <col min="7171" max="7171" width="13" style="65" customWidth="1"/>
    <col min="7172" max="7172" width="12.140625" style="65" customWidth="1"/>
    <col min="7173" max="7174" width="11.42578125" style="65" customWidth="1"/>
    <col min="7175" max="7175" width="10.85546875" style="65" customWidth="1"/>
    <col min="7176" max="7176" width="11" style="65" customWidth="1"/>
    <col min="7177" max="7424" width="9.140625" style="65"/>
    <col min="7425" max="7425" width="5.7109375" style="65" customWidth="1"/>
    <col min="7426" max="7426" width="39.140625" style="65" customWidth="1"/>
    <col min="7427" max="7427" width="13" style="65" customWidth="1"/>
    <col min="7428" max="7428" width="12.140625" style="65" customWidth="1"/>
    <col min="7429" max="7430" width="11.42578125" style="65" customWidth="1"/>
    <col min="7431" max="7431" width="10.85546875" style="65" customWidth="1"/>
    <col min="7432" max="7432" width="11" style="65" customWidth="1"/>
    <col min="7433" max="7680" width="9.140625" style="65"/>
    <col min="7681" max="7681" width="5.7109375" style="65" customWidth="1"/>
    <col min="7682" max="7682" width="39.140625" style="65" customWidth="1"/>
    <col min="7683" max="7683" width="13" style="65" customWidth="1"/>
    <col min="7684" max="7684" width="12.140625" style="65" customWidth="1"/>
    <col min="7685" max="7686" width="11.42578125" style="65" customWidth="1"/>
    <col min="7687" max="7687" width="10.85546875" style="65" customWidth="1"/>
    <col min="7688" max="7688" width="11" style="65" customWidth="1"/>
    <col min="7689" max="7936" width="9.140625" style="65"/>
    <col min="7937" max="7937" width="5.7109375" style="65" customWidth="1"/>
    <col min="7938" max="7938" width="39.140625" style="65" customWidth="1"/>
    <col min="7939" max="7939" width="13" style="65" customWidth="1"/>
    <col min="7940" max="7940" width="12.140625" style="65" customWidth="1"/>
    <col min="7941" max="7942" width="11.42578125" style="65" customWidth="1"/>
    <col min="7943" max="7943" width="10.85546875" style="65" customWidth="1"/>
    <col min="7944" max="7944" width="11" style="65" customWidth="1"/>
    <col min="7945" max="8192" width="9.140625" style="65"/>
    <col min="8193" max="8193" width="5.7109375" style="65" customWidth="1"/>
    <col min="8194" max="8194" width="39.140625" style="65" customWidth="1"/>
    <col min="8195" max="8195" width="13" style="65" customWidth="1"/>
    <col min="8196" max="8196" width="12.140625" style="65" customWidth="1"/>
    <col min="8197" max="8198" width="11.42578125" style="65" customWidth="1"/>
    <col min="8199" max="8199" width="10.85546875" style="65" customWidth="1"/>
    <col min="8200" max="8200" width="11" style="65" customWidth="1"/>
    <col min="8201" max="8448" width="9.140625" style="65"/>
    <col min="8449" max="8449" width="5.7109375" style="65" customWidth="1"/>
    <col min="8450" max="8450" width="39.140625" style="65" customWidth="1"/>
    <col min="8451" max="8451" width="13" style="65" customWidth="1"/>
    <col min="8452" max="8452" width="12.140625" style="65" customWidth="1"/>
    <col min="8453" max="8454" width="11.42578125" style="65" customWidth="1"/>
    <col min="8455" max="8455" width="10.85546875" style="65" customWidth="1"/>
    <col min="8456" max="8456" width="11" style="65" customWidth="1"/>
    <col min="8457" max="8704" width="9.140625" style="65"/>
    <col min="8705" max="8705" width="5.7109375" style="65" customWidth="1"/>
    <col min="8706" max="8706" width="39.140625" style="65" customWidth="1"/>
    <col min="8707" max="8707" width="13" style="65" customWidth="1"/>
    <col min="8708" max="8708" width="12.140625" style="65" customWidth="1"/>
    <col min="8709" max="8710" width="11.42578125" style="65" customWidth="1"/>
    <col min="8711" max="8711" width="10.85546875" style="65" customWidth="1"/>
    <col min="8712" max="8712" width="11" style="65" customWidth="1"/>
    <col min="8713" max="8960" width="9.140625" style="65"/>
    <col min="8961" max="8961" width="5.7109375" style="65" customWidth="1"/>
    <col min="8962" max="8962" width="39.140625" style="65" customWidth="1"/>
    <col min="8963" max="8963" width="13" style="65" customWidth="1"/>
    <col min="8964" max="8964" width="12.140625" style="65" customWidth="1"/>
    <col min="8965" max="8966" width="11.42578125" style="65" customWidth="1"/>
    <col min="8967" max="8967" width="10.85546875" style="65" customWidth="1"/>
    <col min="8968" max="8968" width="11" style="65" customWidth="1"/>
    <col min="8969" max="9216" width="9.140625" style="65"/>
    <col min="9217" max="9217" width="5.7109375" style="65" customWidth="1"/>
    <col min="9218" max="9218" width="39.140625" style="65" customWidth="1"/>
    <col min="9219" max="9219" width="13" style="65" customWidth="1"/>
    <col min="9220" max="9220" width="12.140625" style="65" customWidth="1"/>
    <col min="9221" max="9222" width="11.42578125" style="65" customWidth="1"/>
    <col min="9223" max="9223" width="10.85546875" style="65" customWidth="1"/>
    <col min="9224" max="9224" width="11" style="65" customWidth="1"/>
    <col min="9225" max="9472" width="9.140625" style="65"/>
    <col min="9473" max="9473" width="5.7109375" style="65" customWidth="1"/>
    <col min="9474" max="9474" width="39.140625" style="65" customWidth="1"/>
    <col min="9475" max="9475" width="13" style="65" customWidth="1"/>
    <col min="9476" max="9476" width="12.140625" style="65" customWidth="1"/>
    <col min="9477" max="9478" width="11.42578125" style="65" customWidth="1"/>
    <col min="9479" max="9479" width="10.85546875" style="65" customWidth="1"/>
    <col min="9480" max="9480" width="11" style="65" customWidth="1"/>
    <col min="9481" max="9728" width="9.140625" style="65"/>
    <col min="9729" max="9729" width="5.7109375" style="65" customWidth="1"/>
    <col min="9730" max="9730" width="39.140625" style="65" customWidth="1"/>
    <col min="9731" max="9731" width="13" style="65" customWidth="1"/>
    <col min="9732" max="9732" width="12.140625" style="65" customWidth="1"/>
    <col min="9733" max="9734" width="11.42578125" style="65" customWidth="1"/>
    <col min="9735" max="9735" width="10.85546875" style="65" customWidth="1"/>
    <col min="9736" max="9736" width="11" style="65" customWidth="1"/>
    <col min="9737" max="9984" width="9.140625" style="65"/>
    <col min="9985" max="9985" width="5.7109375" style="65" customWidth="1"/>
    <col min="9986" max="9986" width="39.140625" style="65" customWidth="1"/>
    <col min="9987" max="9987" width="13" style="65" customWidth="1"/>
    <col min="9988" max="9988" width="12.140625" style="65" customWidth="1"/>
    <col min="9989" max="9990" width="11.42578125" style="65" customWidth="1"/>
    <col min="9991" max="9991" width="10.85546875" style="65" customWidth="1"/>
    <col min="9992" max="9992" width="11" style="65" customWidth="1"/>
    <col min="9993" max="10240" width="9.140625" style="65"/>
    <col min="10241" max="10241" width="5.7109375" style="65" customWidth="1"/>
    <col min="10242" max="10242" width="39.140625" style="65" customWidth="1"/>
    <col min="10243" max="10243" width="13" style="65" customWidth="1"/>
    <col min="10244" max="10244" width="12.140625" style="65" customWidth="1"/>
    <col min="10245" max="10246" width="11.42578125" style="65" customWidth="1"/>
    <col min="10247" max="10247" width="10.85546875" style="65" customWidth="1"/>
    <col min="10248" max="10248" width="11" style="65" customWidth="1"/>
    <col min="10249" max="10496" width="9.140625" style="65"/>
    <col min="10497" max="10497" width="5.7109375" style="65" customWidth="1"/>
    <col min="10498" max="10498" width="39.140625" style="65" customWidth="1"/>
    <col min="10499" max="10499" width="13" style="65" customWidth="1"/>
    <col min="10500" max="10500" width="12.140625" style="65" customWidth="1"/>
    <col min="10501" max="10502" width="11.42578125" style="65" customWidth="1"/>
    <col min="10503" max="10503" width="10.85546875" style="65" customWidth="1"/>
    <col min="10504" max="10504" width="11" style="65" customWidth="1"/>
    <col min="10505" max="10752" width="9.140625" style="65"/>
    <col min="10753" max="10753" width="5.7109375" style="65" customWidth="1"/>
    <col min="10754" max="10754" width="39.140625" style="65" customWidth="1"/>
    <col min="10755" max="10755" width="13" style="65" customWidth="1"/>
    <col min="10756" max="10756" width="12.140625" style="65" customWidth="1"/>
    <col min="10757" max="10758" width="11.42578125" style="65" customWidth="1"/>
    <col min="10759" max="10759" width="10.85546875" style="65" customWidth="1"/>
    <col min="10760" max="10760" width="11" style="65" customWidth="1"/>
    <col min="10761" max="11008" width="9.140625" style="65"/>
    <col min="11009" max="11009" width="5.7109375" style="65" customWidth="1"/>
    <col min="11010" max="11010" width="39.140625" style="65" customWidth="1"/>
    <col min="11011" max="11011" width="13" style="65" customWidth="1"/>
    <col min="11012" max="11012" width="12.140625" style="65" customWidth="1"/>
    <col min="11013" max="11014" width="11.42578125" style="65" customWidth="1"/>
    <col min="11015" max="11015" width="10.85546875" style="65" customWidth="1"/>
    <col min="11016" max="11016" width="11" style="65" customWidth="1"/>
    <col min="11017" max="11264" width="9.140625" style="65"/>
    <col min="11265" max="11265" width="5.7109375" style="65" customWidth="1"/>
    <col min="11266" max="11266" width="39.140625" style="65" customWidth="1"/>
    <col min="11267" max="11267" width="13" style="65" customWidth="1"/>
    <col min="11268" max="11268" width="12.140625" style="65" customWidth="1"/>
    <col min="11269" max="11270" width="11.42578125" style="65" customWidth="1"/>
    <col min="11271" max="11271" width="10.85546875" style="65" customWidth="1"/>
    <col min="11272" max="11272" width="11" style="65" customWidth="1"/>
    <col min="11273" max="11520" width="9.140625" style="65"/>
    <col min="11521" max="11521" width="5.7109375" style="65" customWidth="1"/>
    <col min="11522" max="11522" width="39.140625" style="65" customWidth="1"/>
    <col min="11523" max="11523" width="13" style="65" customWidth="1"/>
    <col min="11524" max="11524" width="12.140625" style="65" customWidth="1"/>
    <col min="11525" max="11526" width="11.42578125" style="65" customWidth="1"/>
    <col min="11527" max="11527" width="10.85546875" style="65" customWidth="1"/>
    <col min="11528" max="11528" width="11" style="65" customWidth="1"/>
    <col min="11529" max="11776" width="9.140625" style="65"/>
    <col min="11777" max="11777" width="5.7109375" style="65" customWidth="1"/>
    <col min="11778" max="11778" width="39.140625" style="65" customWidth="1"/>
    <col min="11779" max="11779" width="13" style="65" customWidth="1"/>
    <col min="11780" max="11780" width="12.140625" style="65" customWidth="1"/>
    <col min="11781" max="11782" width="11.42578125" style="65" customWidth="1"/>
    <col min="11783" max="11783" width="10.85546875" style="65" customWidth="1"/>
    <col min="11784" max="11784" width="11" style="65" customWidth="1"/>
    <col min="11785" max="12032" width="9.140625" style="65"/>
    <col min="12033" max="12033" width="5.7109375" style="65" customWidth="1"/>
    <col min="12034" max="12034" width="39.140625" style="65" customWidth="1"/>
    <col min="12035" max="12035" width="13" style="65" customWidth="1"/>
    <col min="12036" max="12036" width="12.140625" style="65" customWidth="1"/>
    <col min="12037" max="12038" width="11.42578125" style="65" customWidth="1"/>
    <col min="12039" max="12039" width="10.85546875" style="65" customWidth="1"/>
    <col min="12040" max="12040" width="11" style="65" customWidth="1"/>
    <col min="12041" max="12288" width="9.140625" style="65"/>
    <col min="12289" max="12289" width="5.7109375" style="65" customWidth="1"/>
    <col min="12290" max="12290" width="39.140625" style="65" customWidth="1"/>
    <col min="12291" max="12291" width="13" style="65" customWidth="1"/>
    <col min="12292" max="12292" width="12.140625" style="65" customWidth="1"/>
    <col min="12293" max="12294" width="11.42578125" style="65" customWidth="1"/>
    <col min="12295" max="12295" width="10.85546875" style="65" customWidth="1"/>
    <col min="12296" max="12296" width="11" style="65" customWidth="1"/>
    <col min="12297" max="12544" width="9.140625" style="65"/>
    <col min="12545" max="12545" width="5.7109375" style="65" customWidth="1"/>
    <col min="12546" max="12546" width="39.140625" style="65" customWidth="1"/>
    <col min="12547" max="12547" width="13" style="65" customWidth="1"/>
    <col min="12548" max="12548" width="12.140625" style="65" customWidth="1"/>
    <col min="12549" max="12550" width="11.42578125" style="65" customWidth="1"/>
    <col min="12551" max="12551" width="10.85546875" style="65" customWidth="1"/>
    <col min="12552" max="12552" width="11" style="65" customWidth="1"/>
    <col min="12553" max="12800" width="9.140625" style="65"/>
    <col min="12801" max="12801" width="5.7109375" style="65" customWidth="1"/>
    <col min="12802" max="12802" width="39.140625" style="65" customWidth="1"/>
    <col min="12803" max="12803" width="13" style="65" customWidth="1"/>
    <col min="12804" max="12804" width="12.140625" style="65" customWidth="1"/>
    <col min="12805" max="12806" width="11.42578125" style="65" customWidth="1"/>
    <col min="12807" max="12807" width="10.85546875" style="65" customWidth="1"/>
    <col min="12808" max="12808" width="11" style="65" customWidth="1"/>
    <col min="12809" max="13056" width="9.140625" style="65"/>
    <col min="13057" max="13057" width="5.7109375" style="65" customWidth="1"/>
    <col min="13058" max="13058" width="39.140625" style="65" customWidth="1"/>
    <col min="13059" max="13059" width="13" style="65" customWidth="1"/>
    <col min="13060" max="13060" width="12.140625" style="65" customWidth="1"/>
    <col min="13061" max="13062" width="11.42578125" style="65" customWidth="1"/>
    <col min="13063" max="13063" width="10.85546875" style="65" customWidth="1"/>
    <col min="13064" max="13064" width="11" style="65" customWidth="1"/>
    <col min="13065" max="13312" width="9.140625" style="65"/>
    <col min="13313" max="13313" width="5.7109375" style="65" customWidth="1"/>
    <col min="13314" max="13314" width="39.140625" style="65" customWidth="1"/>
    <col min="13315" max="13315" width="13" style="65" customWidth="1"/>
    <col min="13316" max="13316" width="12.140625" style="65" customWidth="1"/>
    <col min="13317" max="13318" width="11.42578125" style="65" customWidth="1"/>
    <col min="13319" max="13319" width="10.85546875" style="65" customWidth="1"/>
    <col min="13320" max="13320" width="11" style="65" customWidth="1"/>
    <col min="13321" max="13568" width="9.140625" style="65"/>
    <col min="13569" max="13569" width="5.7109375" style="65" customWidth="1"/>
    <col min="13570" max="13570" width="39.140625" style="65" customWidth="1"/>
    <col min="13571" max="13571" width="13" style="65" customWidth="1"/>
    <col min="13572" max="13572" width="12.140625" style="65" customWidth="1"/>
    <col min="13573" max="13574" width="11.42578125" style="65" customWidth="1"/>
    <col min="13575" max="13575" width="10.85546875" style="65" customWidth="1"/>
    <col min="13576" max="13576" width="11" style="65" customWidth="1"/>
    <col min="13577" max="13824" width="9.140625" style="65"/>
    <col min="13825" max="13825" width="5.7109375" style="65" customWidth="1"/>
    <col min="13826" max="13826" width="39.140625" style="65" customWidth="1"/>
    <col min="13827" max="13827" width="13" style="65" customWidth="1"/>
    <col min="13828" max="13828" width="12.140625" style="65" customWidth="1"/>
    <col min="13829" max="13830" width="11.42578125" style="65" customWidth="1"/>
    <col min="13831" max="13831" width="10.85546875" style="65" customWidth="1"/>
    <col min="13832" max="13832" width="11" style="65" customWidth="1"/>
    <col min="13833" max="14080" width="9.140625" style="65"/>
    <col min="14081" max="14081" width="5.7109375" style="65" customWidth="1"/>
    <col min="14082" max="14082" width="39.140625" style="65" customWidth="1"/>
    <col min="14083" max="14083" width="13" style="65" customWidth="1"/>
    <col min="14084" max="14084" width="12.140625" style="65" customWidth="1"/>
    <col min="14085" max="14086" width="11.42578125" style="65" customWidth="1"/>
    <col min="14087" max="14087" width="10.85546875" style="65" customWidth="1"/>
    <col min="14088" max="14088" width="11" style="65" customWidth="1"/>
    <col min="14089" max="14336" width="9.140625" style="65"/>
    <col min="14337" max="14337" width="5.7109375" style="65" customWidth="1"/>
    <col min="14338" max="14338" width="39.140625" style="65" customWidth="1"/>
    <col min="14339" max="14339" width="13" style="65" customWidth="1"/>
    <col min="14340" max="14340" width="12.140625" style="65" customWidth="1"/>
    <col min="14341" max="14342" width="11.42578125" style="65" customWidth="1"/>
    <col min="14343" max="14343" width="10.85546875" style="65" customWidth="1"/>
    <col min="14344" max="14344" width="11" style="65" customWidth="1"/>
    <col min="14345" max="14592" width="9.140625" style="65"/>
    <col min="14593" max="14593" width="5.7109375" style="65" customWidth="1"/>
    <col min="14594" max="14594" width="39.140625" style="65" customWidth="1"/>
    <col min="14595" max="14595" width="13" style="65" customWidth="1"/>
    <col min="14596" max="14596" width="12.140625" style="65" customWidth="1"/>
    <col min="14597" max="14598" width="11.42578125" style="65" customWidth="1"/>
    <col min="14599" max="14599" width="10.85546875" style="65" customWidth="1"/>
    <col min="14600" max="14600" width="11" style="65" customWidth="1"/>
    <col min="14601" max="14848" width="9.140625" style="65"/>
    <col min="14849" max="14849" width="5.7109375" style="65" customWidth="1"/>
    <col min="14850" max="14850" width="39.140625" style="65" customWidth="1"/>
    <col min="14851" max="14851" width="13" style="65" customWidth="1"/>
    <col min="14852" max="14852" width="12.140625" style="65" customWidth="1"/>
    <col min="14853" max="14854" width="11.42578125" style="65" customWidth="1"/>
    <col min="14855" max="14855" width="10.85546875" style="65" customWidth="1"/>
    <col min="14856" max="14856" width="11" style="65" customWidth="1"/>
    <col min="14857" max="15104" width="9.140625" style="65"/>
    <col min="15105" max="15105" width="5.7109375" style="65" customWidth="1"/>
    <col min="15106" max="15106" width="39.140625" style="65" customWidth="1"/>
    <col min="15107" max="15107" width="13" style="65" customWidth="1"/>
    <col min="15108" max="15108" width="12.140625" style="65" customWidth="1"/>
    <col min="15109" max="15110" width="11.42578125" style="65" customWidth="1"/>
    <col min="15111" max="15111" width="10.85546875" style="65" customWidth="1"/>
    <col min="15112" max="15112" width="11" style="65" customWidth="1"/>
    <col min="15113" max="15360" width="9.140625" style="65"/>
    <col min="15361" max="15361" width="5.7109375" style="65" customWidth="1"/>
    <col min="15362" max="15362" width="39.140625" style="65" customWidth="1"/>
    <col min="15363" max="15363" width="13" style="65" customWidth="1"/>
    <col min="15364" max="15364" width="12.140625" style="65" customWidth="1"/>
    <col min="15365" max="15366" width="11.42578125" style="65" customWidth="1"/>
    <col min="15367" max="15367" width="10.85546875" style="65" customWidth="1"/>
    <col min="15368" max="15368" width="11" style="65" customWidth="1"/>
    <col min="15369" max="15616" width="9.140625" style="65"/>
    <col min="15617" max="15617" width="5.7109375" style="65" customWidth="1"/>
    <col min="15618" max="15618" width="39.140625" style="65" customWidth="1"/>
    <col min="15619" max="15619" width="13" style="65" customWidth="1"/>
    <col min="15620" max="15620" width="12.140625" style="65" customWidth="1"/>
    <col min="15621" max="15622" width="11.42578125" style="65" customWidth="1"/>
    <col min="15623" max="15623" width="10.85546875" style="65" customWidth="1"/>
    <col min="15624" max="15624" width="11" style="65" customWidth="1"/>
    <col min="15625" max="15872" width="9.140625" style="65"/>
    <col min="15873" max="15873" width="5.7109375" style="65" customWidth="1"/>
    <col min="15874" max="15874" width="39.140625" style="65" customWidth="1"/>
    <col min="15875" max="15875" width="13" style="65" customWidth="1"/>
    <col min="15876" max="15876" width="12.140625" style="65" customWidth="1"/>
    <col min="15877" max="15878" width="11.42578125" style="65" customWidth="1"/>
    <col min="15879" max="15879" width="10.85546875" style="65" customWidth="1"/>
    <col min="15880" max="15880" width="11" style="65" customWidth="1"/>
    <col min="15881" max="16128" width="9.140625" style="65"/>
    <col min="16129" max="16129" width="5.7109375" style="65" customWidth="1"/>
    <col min="16130" max="16130" width="39.140625" style="65" customWidth="1"/>
    <col min="16131" max="16131" width="13" style="65" customWidth="1"/>
    <col min="16132" max="16132" width="12.140625" style="65" customWidth="1"/>
    <col min="16133" max="16134" width="11.42578125" style="65" customWidth="1"/>
    <col min="16135" max="16135" width="10.85546875" style="65" customWidth="1"/>
    <col min="16136" max="16136" width="11" style="65" customWidth="1"/>
    <col min="16137" max="16384" width="9.140625" style="65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3" t="s">
        <v>88</v>
      </c>
      <c r="B2" s="4"/>
      <c r="C2" s="4" t="s">
        <v>140</v>
      </c>
      <c r="D2" s="4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 t="shared" ref="C6:H6" si="0">C7+C8+C9</f>
        <v>3707500</v>
      </c>
      <c r="D6" s="17">
        <f t="shared" si="0"/>
        <v>0</v>
      </c>
      <c r="E6" s="17">
        <f>E7+E8+E9</f>
        <v>3707500</v>
      </c>
      <c r="F6" s="17">
        <f t="shared" si="0"/>
        <v>0</v>
      </c>
      <c r="G6" s="17">
        <f>G7+G8+G9</f>
        <v>3707500</v>
      </c>
      <c r="H6" s="17">
        <f t="shared" si="0"/>
        <v>0</v>
      </c>
    </row>
    <row r="7" spans="1:8" ht="20.100000000000001" customHeight="1" x14ac:dyDescent="0.2">
      <c r="A7" s="15" t="s">
        <v>11</v>
      </c>
      <c r="B7" s="16" t="s">
        <v>12</v>
      </c>
      <c r="C7" s="18">
        <v>1282000</v>
      </c>
      <c r="D7" s="17"/>
      <c r="E7" s="18">
        <v>1282000</v>
      </c>
      <c r="F7" s="19"/>
      <c r="G7" s="18">
        <v>1282000</v>
      </c>
      <c r="H7" s="19"/>
    </row>
    <row r="8" spans="1:8" ht="20.100000000000001" customHeight="1" x14ac:dyDescent="0.2">
      <c r="A8" s="15" t="s">
        <v>13</v>
      </c>
      <c r="B8" s="16" t="s">
        <v>14</v>
      </c>
      <c r="C8" s="17">
        <v>500</v>
      </c>
      <c r="D8" s="17"/>
      <c r="E8" s="17">
        <v>500</v>
      </c>
      <c r="F8" s="19"/>
      <c r="G8" s="17">
        <v>500</v>
      </c>
      <c r="H8" s="19"/>
    </row>
    <row r="9" spans="1:8" ht="20.100000000000001" customHeight="1" x14ac:dyDescent="0.2">
      <c r="A9" s="15" t="s">
        <v>15</v>
      </c>
      <c r="B9" s="16" t="s">
        <v>16</v>
      </c>
      <c r="C9" s="17">
        <v>2425000</v>
      </c>
      <c r="D9" s="17">
        <f>D10+D11</f>
        <v>0</v>
      </c>
      <c r="E9" s="17">
        <v>2425000</v>
      </c>
      <c r="F9" s="17">
        <f>F10+F11</f>
        <v>0</v>
      </c>
      <c r="G9" s="17">
        <v>2425000</v>
      </c>
      <c r="H9" s="17">
        <f>H10+H11</f>
        <v>0</v>
      </c>
    </row>
    <row r="10" spans="1:8" ht="20.100000000000001" customHeight="1" x14ac:dyDescent="0.2">
      <c r="A10" s="20" t="s">
        <v>17</v>
      </c>
      <c r="B10" s="16" t="s">
        <v>18</v>
      </c>
      <c r="C10" s="17">
        <v>0</v>
      </c>
      <c r="D10" s="17"/>
      <c r="E10" s="17">
        <v>0</v>
      </c>
      <c r="F10" s="19"/>
      <c r="G10" s="17">
        <v>0</v>
      </c>
      <c r="H10" s="19"/>
    </row>
    <row r="11" spans="1:8" ht="20.100000000000001" customHeight="1" x14ac:dyDescent="0.2">
      <c r="A11" s="20" t="s">
        <v>19</v>
      </c>
      <c r="B11" s="16" t="s">
        <v>20</v>
      </c>
      <c r="C11" s="17">
        <v>2425000</v>
      </c>
      <c r="D11" s="17"/>
      <c r="E11" s="17">
        <v>2425000</v>
      </c>
      <c r="F11" s="19"/>
      <c r="G11" s="17">
        <v>2425000</v>
      </c>
      <c r="H11" s="19"/>
    </row>
    <row r="12" spans="1:8" ht="20.100000000000001" customHeight="1" x14ac:dyDescent="0.2">
      <c r="A12" s="15" t="s">
        <v>21</v>
      </c>
      <c r="B12" s="16" t="s">
        <v>22</v>
      </c>
      <c r="C12" s="21">
        <f t="shared" ref="C12:H12" si="1">SUM(C13:C33)</f>
        <v>3707500</v>
      </c>
      <c r="D12" s="21">
        <f t="shared" si="1"/>
        <v>0</v>
      </c>
      <c r="E12" s="21">
        <f>SUM(E13:E33)</f>
        <v>3707500</v>
      </c>
      <c r="F12" s="21">
        <f t="shared" si="1"/>
        <v>0</v>
      </c>
      <c r="G12" s="21">
        <f>SUM(G13:G33)</f>
        <v>3707500</v>
      </c>
      <c r="H12" s="21">
        <f t="shared" si="1"/>
        <v>0</v>
      </c>
    </row>
    <row r="13" spans="1:8" ht="20.100000000000001" customHeight="1" x14ac:dyDescent="0.2">
      <c r="A13" s="15" t="s">
        <v>23</v>
      </c>
      <c r="B13" s="16" t="s">
        <v>24</v>
      </c>
      <c r="C13" s="17">
        <v>896115</v>
      </c>
      <c r="D13" s="17"/>
      <c r="E13" s="17">
        <v>850000</v>
      </c>
      <c r="F13" s="19"/>
      <c r="G13" s="17">
        <v>800000</v>
      </c>
      <c r="H13" s="19"/>
    </row>
    <row r="14" spans="1:8" ht="20.100000000000001" customHeight="1" x14ac:dyDescent="0.2">
      <c r="A14" s="20" t="s">
        <v>25</v>
      </c>
      <c r="B14" s="16" t="s">
        <v>26</v>
      </c>
      <c r="C14" s="17">
        <v>980000</v>
      </c>
      <c r="D14" s="17"/>
      <c r="E14" s="17">
        <v>980000</v>
      </c>
      <c r="F14" s="19"/>
      <c r="G14" s="17">
        <v>980000</v>
      </c>
      <c r="H14" s="19"/>
    </row>
    <row r="15" spans="1:8" ht="20.100000000000001" customHeight="1" x14ac:dyDescent="0.2">
      <c r="A15" s="20" t="s">
        <v>27</v>
      </c>
      <c r="B15" s="16" t="s">
        <v>28</v>
      </c>
      <c r="C15" s="17">
        <v>0</v>
      </c>
      <c r="D15" s="17"/>
      <c r="E15" s="17">
        <v>0</v>
      </c>
      <c r="F15" s="19"/>
      <c r="G15" s="17">
        <v>0</v>
      </c>
      <c r="H15" s="19"/>
    </row>
    <row r="16" spans="1:8" ht="20.100000000000001" customHeight="1" x14ac:dyDescent="0.2">
      <c r="A16" s="20" t="s">
        <v>29</v>
      </c>
      <c r="B16" s="16" t="s">
        <v>30</v>
      </c>
      <c r="C16" s="17">
        <v>415581</v>
      </c>
      <c r="D16" s="17"/>
      <c r="E16" s="17">
        <v>489296</v>
      </c>
      <c r="F16" s="19"/>
      <c r="G16" s="17">
        <v>554296</v>
      </c>
      <c r="H16" s="19"/>
    </row>
    <row r="17" spans="1:20" ht="20.100000000000001" customHeight="1" x14ac:dyDescent="0.2">
      <c r="A17" s="20" t="s">
        <v>31</v>
      </c>
      <c r="B17" s="16" t="s">
        <v>32</v>
      </c>
      <c r="C17" s="17">
        <v>1000</v>
      </c>
      <c r="D17" s="17"/>
      <c r="E17" s="17">
        <v>1000</v>
      </c>
      <c r="F17" s="19"/>
      <c r="G17" s="17">
        <v>1000</v>
      </c>
      <c r="H17" s="19"/>
    </row>
    <row r="18" spans="1:20" ht="20.100000000000001" customHeight="1" x14ac:dyDescent="0.2">
      <c r="A18" s="20" t="s">
        <v>33</v>
      </c>
      <c r="B18" s="16" t="s">
        <v>34</v>
      </c>
      <c r="C18" s="17">
        <v>2000</v>
      </c>
      <c r="D18" s="17"/>
      <c r="E18" s="17">
        <v>2000</v>
      </c>
      <c r="F18" s="19"/>
      <c r="G18" s="17">
        <v>2000</v>
      </c>
      <c r="H18" s="19"/>
    </row>
    <row r="19" spans="1:20" ht="20.100000000000001" customHeight="1" x14ac:dyDescent="0.2">
      <c r="A19" s="20" t="s">
        <v>35</v>
      </c>
      <c r="B19" s="16" t="s">
        <v>36</v>
      </c>
      <c r="C19" s="17">
        <v>746000</v>
      </c>
      <c r="D19" s="17"/>
      <c r="E19" s="17">
        <v>748900</v>
      </c>
      <c r="F19" s="19"/>
      <c r="G19" s="17">
        <v>748900</v>
      </c>
      <c r="H19" s="19"/>
    </row>
    <row r="20" spans="1:20" ht="20.100000000000001" customHeight="1" x14ac:dyDescent="0.2">
      <c r="A20" s="20" t="s">
        <v>37</v>
      </c>
      <c r="B20" s="22" t="s">
        <v>38</v>
      </c>
      <c r="C20" s="21">
        <v>0</v>
      </c>
      <c r="D20" s="23"/>
      <c r="E20" s="21">
        <v>0</v>
      </c>
      <c r="F20" s="19"/>
      <c r="G20" s="21">
        <v>0</v>
      </c>
      <c r="H20" s="19"/>
    </row>
    <row r="21" spans="1:20" ht="20.100000000000001" customHeight="1" x14ac:dyDescent="0.2">
      <c r="A21" s="20" t="s">
        <v>39</v>
      </c>
      <c r="B21" s="22" t="s">
        <v>40</v>
      </c>
      <c r="C21" s="24">
        <v>0</v>
      </c>
      <c r="D21" s="23"/>
      <c r="E21" s="24">
        <v>0</v>
      </c>
      <c r="F21" s="19"/>
      <c r="G21" s="24">
        <v>0</v>
      </c>
      <c r="H21" s="19"/>
    </row>
    <row r="22" spans="1:20" ht="20.100000000000001" customHeight="1" x14ac:dyDescent="0.2">
      <c r="A22" s="20" t="s">
        <v>41</v>
      </c>
      <c r="B22" s="22" t="s">
        <v>42</v>
      </c>
      <c r="C22" s="24">
        <v>0</v>
      </c>
      <c r="D22" s="23"/>
      <c r="E22" s="24">
        <v>0</v>
      </c>
      <c r="F22" s="19"/>
      <c r="G22" s="24">
        <v>0</v>
      </c>
      <c r="H22" s="19"/>
    </row>
    <row r="23" spans="1:20" ht="20.100000000000001" customHeight="1" x14ac:dyDescent="0.2">
      <c r="A23" s="20" t="s">
        <v>43</v>
      </c>
      <c r="B23" s="16" t="s">
        <v>44</v>
      </c>
      <c r="C23" s="25">
        <v>0</v>
      </c>
      <c r="D23" s="17"/>
      <c r="E23" s="25">
        <v>0</v>
      </c>
      <c r="F23" s="19"/>
      <c r="G23" s="25">
        <v>0</v>
      </c>
      <c r="H23" s="19"/>
    </row>
    <row r="24" spans="1:20" ht="20.100000000000001" customHeight="1" x14ac:dyDescent="0.2">
      <c r="A24" s="20" t="s">
        <v>45</v>
      </c>
      <c r="B24" s="16" t="s">
        <v>46</v>
      </c>
      <c r="C24" s="25">
        <v>0</v>
      </c>
      <c r="D24" s="17"/>
      <c r="E24" s="25">
        <v>0</v>
      </c>
      <c r="F24" s="19"/>
      <c r="G24" s="25">
        <v>0</v>
      </c>
      <c r="H24" s="19"/>
    </row>
    <row r="25" spans="1:20" ht="20.100000000000001" customHeight="1" x14ac:dyDescent="0.2">
      <c r="A25" s="20" t="s">
        <v>47</v>
      </c>
      <c r="B25" s="16" t="s">
        <v>48</v>
      </c>
      <c r="C25" s="25">
        <v>0</v>
      </c>
      <c r="D25" s="17"/>
      <c r="E25" s="25">
        <v>0</v>
      </c>
      <c r="F25" s="19"/>
      <c r="G25" s="25">
        <v>0</v>
      </c>
      <c r="H25" s="19"/>
    </row>
    <row r="26" spans="1:20" ht="20.100000000000001" customHeight="1" x14ac:dyDescent="0.2">
      <c r="A26" s="20" t="s">
        <v>49</v>
      </c>
      <c r="B26" s="16" t="s">
        <v>50</v>
      </c>
      <c r="C26" s="17">
        <v>228</v>
      </c>
      <c r="D26" s="17"/>
      <c r="E26" s="17">
        <v>228</v>
      </c>
      <c r="F26" s="19"/>
      <c r="G26" s="17">
        <v>228</v>
      </c>
      <c r="H26" s="19"/>
    </row>
    <row r="27" spans="1:20" ht="20.100000000000001" customHeight="1" x14ac:dyDescent="0.2">
      <c r="A27" s="20" t="s">
        <v>51</v>
      </c>
      <c r="B27" s="16" t="s">
        <v>52</v>
      </c>
      <c r="C27" s="25">
        <v>0</v>
      </c>
      <c r="D27" s="17"/>
      <c r="E27" s="25">
        <v>0</v>
      </c>
      <c r="F27" s="19"/>
      <c r="G27" s="25">
        <v>0</v>
      </c>
      <c r="H27" s="19"/>
    </row>
    <row r="28" spans="1:20" ht="20.100000000000001" customHeight="1" x14ac:dyDescent="0.2">
      <c r="A28" s="20" t="s">
        <v>53</v>
      </c>
      <c r="B28" s="22" t="s">
        <v>54</v>
      </c>
      <c r="C28" s="24">
        <v>581076</v>
      </c>
      <c r="D28" s="17"/>
      <c r="E28" s="24">
        <v>581076</v>
      </c>
      <c r="F28" s="19"/>
      <c r="G28" s="24">
        <v>581076</v>
      </c>
      <c r="H28" s="19"/>
    </row>
    <row r="29" spans="1:20" ht="20.100000000000001" customHeight="1" x14ac:dyDescent="0.2">
      <c r="A29" s="20" t="s">
        <v>55</v>
      </c>
      <c r="B29" s="16" t="s">
        <v>56</v>
      </c>
      <c r="C29" s="25">
        <v>85500</v>
      </c>
      <c r="D29" s="17"/>
      <c r="E29" s="25">
        <v>55000</v>
      </c>
      <c r="F29" s="19"/>
      <c r="G29" s="25">
        <v>40000</v>
      </c>
      <c r="H29" s="19"/>
    </row>
    <row r="30" spans="1:20" ht="20.100000000000001" customHeight="1" x14ac:dyDescent="0.2">
      <c r="A30" s="20" t="s">
        <v>57</v>
      </c>
      <c r="B30" s="16" t="s">
        <v>58</v>
      </c>
      <c r="C30" s="25">
        <v>0</v>
      </c>
      <c r="D30" s="17"/>
      <c r="E30" s="25">
        <v>0</v>
      </c>
      <c r="F30" s="19"/>
      <c r="G30" s="25">
        <v>0</v>
      </c>
      <c r="H30" s="19"/>
    </row>
    <row r="31" spans="1:20" ht="20.100000000000001" customHeight="1" x14ac:dyDescent="0.2">
      <c r="A31" s="20" t="s">
        <v>59</v>
      </c>
      <c r="B31" s="16" t="s">
        <v>60</v>
      </c>
      <c r="C31" s="17">
        <v>0</v>
      </c>
      <c r="D31" s="17"/>
      <c r="E31" s="17">
        <v>0</v>
      </c>
      <c r="F31" s="19"/>
      <c r="G31" s="17">
        <v>0</v>
      </c>
      <c r="H31" s="1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>
        <v>0</v>
      </c>
      <c r="D32" s="17"/>
      <c r="E32" s="17">
        <v>0</v>
      </c>
      <c r="F32" s="19"/>
      <c r="G32" s="17">
        <v>0</v>
      </c>
      <c r="H32" s="19"/>
    </row>
    <row r="33" spans="1:8" ht="20.100000000000001" customHeight="1" x14ac:dyDescent="0.2">
      <c r="A33" s="20" t="s">
        <v>63</v>
      </c>
      <c r="B33" s="16" t="s">
        <v>64</v>
      </c>
      <c r="C33" s="17">
        <v>0</v>
      </c>
      <c r="D33" s="17"/>
      <c r="E33" s="17">
        <v>0</v>
      </c>
      <c r="F33" s="19"/>
      <c r="G33" s="17">
        <v>0</v>
      </c>
      <c r="H33" s="19"/>
    </row>
    <row r="34" spans="1:8" ht="20.100000000000001" customHeight="1" x14ac:dyDescent="0.2">
      <c r="A34" s="15" t="s">
        <v>65</v>
      </c>
      <c r="B34" s="16" t="s">
        <v>66</v>
      </c>
      <c r="C34" s="17">
        <f t="shared" ref="C34:H34" si="2">C6-C12</f>
        <v>0</v>
      </c>
      <c r="D34" s="17">
        <f t="shared" si="2"/>
        <v>0</v>
      </c>
      <c r="E34" s="17">
        <f t="shared" si="2"/>
        <v>0</v>
      </c>
      <c r="F34" s="19">
        <f t="shared" si="2"/>
        <v>0</v>
      </c>
      <c r="G34" s="17">
        <f t="shared" si="2"/>
        <v>0</v>
      </c>
      <c r="H34" s="19">
        <f t="shared" si="2"/>
        <v>0</v>
      </c>
    </row>
    <row r="35" spans="1:8" ht="18" customHeight="1" x14ac:dyDescent="0.2">
      <c r="A35" s="26" t="s">
        <v>67</v>
      </c>
      <c r="B35" s="27" t="s">
        <v>68</v>
      </c>
      <c r="C35" s="28">
        <v>0</v>
      </c>
      <c r="D35" s="28"/>
      <c r="E35" s="28">
        <v>0</v>
      </c>
      <c r="F35" s="29"/>
      <c r="G35" s="28">
        <v>0</v>
      </c>
      <c r="H35" s="29"/>
    </row>
    <row r="36" spans="1:8" ht="18" customHeight="1" x14ac:dyDescent="0.2">
      <c r="A36" s="26" t="s">
        <v>69</v>
      </c>
      <c r="B36" s="27" t="s">
        <v>70</v>
      </c>
      <c r="C36" s="28">
        <v>0</v>
      </c>
      <c r="D36" s="28"/>
      <c r="E36" s="28">
        <v>0</v>
      </c>
      <c r="F36" s="29"/>
      <c r="G36" s="28">
        <v>0</v>
      </c>
      <c r="H36" s="29"/>
    </row>
    <row r="37" spans="1:8" ht="18" customHeight="1" x14ac:dyDescent="0.2">
      <c r="A37" s="26" t="s">
        <v>71</v>
      </c>
      <c r="B37" s="27" t="s">
        <v>72</v>
      </c>
      <c r="C37" s="28">
        <v>0</v>
      </c>
      <c r="D37" s="28"/>
      <c r="E37" s="28">
        <v>0</v>
      </c>
      <c r="F37" s="29"/>
      <c r="G37" s="28">
        <v>0</v>
      </c>
      <c r="H37" s="29"/>
    </row>
    <row r="38" spans="1:8" ht="18" customHeight="1" x14ac:dyDescent="0.2">
      <c r="A38" s="30" t="s">
        <v>73</v>
      </c>
      <c r="B38" s="31"/>
      <c r="C38" s="31"/>
      <c r="D38" s="31"/>
      <c r="G38" s="28"/>
    </row>
    <row r="39" spans="1:8" ht="18" customHeight="1" x14ac:dyDescent="0.2">
      <c r="A39" s="64" t="s">
        <v>80</v>
      </c>
      <c r="B39" s="4"/>
      <c r="C39" s="4" t="s">
        <v>81</v>
      </c>
      <c r="D39" s="4"/>
    </row>
    <row r="40" spans="1:8" ht="18" customHeight="1" x14ac:dyDescent="0.2">
      <c r="A40" s="64"/>
      <c r="B40" s="4" t="s">
        <v>141</v>
      </c>
      <c r="C40" s="4"/>
      <c r="D40" s="4" t="s">
        <v>141</v>
      </c>
    </row>
    <row r="41" spans="1:8" ht="18" customHeight="1" x14ac:dyDescent="0.2">
      <c r="A41" s="64" t="s">
        <v>76</v>
      </c>
      <c r="B41" s="4"/>
      <c r="C41" s="4" t="s">
        <v>77</v>
      </c>
      <c r="D41" s="4"/>
    </row>
    <row r="42" spans="1:8" ht="18" customHeight="1" x14ac:dyDescent="0.2">
      <c r="B42" s="4" t="s">
        <v>141</v>
      </c>
      <c r="D42" s="65" t="s">
        <v>141</v>
      </c>
    </row>
    <row r="43" spans="1:8" ht="18" customHeight="1" x14ac:dyDescent="0.2">
      <c r="B43" s="4"/>
    </row>
    <row r="45" spans="1:8" ht="18" customHeight="1" x14ac:dyDescent="0.2">
      <c r="A45" s="34" t="s">
        <v>130</v>
      </c>
      <c r="C45" s="66">
        <v>43713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2" customWidth="1"/>
    <col min="3" max="3" width="13" style="2" customWidth="1"/>
    <col min="4" max="4" width="12.140625" style="2" customWidth="1"/>
    <col min="5" max="6" width="11.42578125" style="2" customWidth="1"/>
    <col min="7" max="7" width="10.85546875" style="2" customWidth="1"/>
    <col min="8" max="8" width="11" style="2" customWidth="1"/>
    <col min="9" max="256" width="9.140625" style="2"/>
    <col min="257" max="257" width="5.7109375" style="2" customWidth="1"/>
    <col min="258" max="258" width="39.140625" style="2" customWidth="1"/>
    <col min="259" max="259" width="13" style="2" customWidth="1"/>
    <col min="260" max="260" width="12.140625" style="2" customWidth="1"/>
    <col min="261" max="262" width="11.42578125" style="2" customWidth="1"/>
    <col min="263" max="263" width="10.85546875" style="2" customWidth="1"/>
    <col min="264" max="264" width="11" style="2" customWidth="1"/>
    <col min="265" max="512" width="9.140625" style="2"/>
    <col min="513" max="513" width="5.7109375" style="2" customWidth="1"/>
    <col min="514" max="514" width="39.140625" style="2" customWidth="1"/>
    <col min="515" max="515" width="13" style="2" customWidth="1"/>
    <col min="516" max="516" width="12.140625" style="2" customWidth="1"/>
    <col min="517" max="518" width="11.42578125" style="2" customWidth="1"/>
    <col min="519" max="519" width="10.85546875" style="2" customWidth="1"/>
    <col min="520" max="520" width="11" style="2" customWidth="1"/>
    <col min="521" max="768" width="9.140625" style="2"/>
    <col min="769" max="769" width="5.7109375" style="2" customWidth="1"/>
    <col min="770" max="770" width="39.140625" style="2" customWidth="1"/>
    <col min="771" max="771" width="13" style="2" customWidth="1"/>
    <col min="772" max="772" width="12.140625" style="2" customWidth="1"/>
    <col min="773" max="774" width="11.42578125" style="2" customWidth="1"/>
    <col min="775" max="775" width="10.85546875" style="2" customWidth="1"/>
    <col min="776" max="776" width="11" style="2" customWidth="1"/>
    <col min="777" max="1024" width="9.140625" style="2"/>
    <col min="1025" max="1025" width="5.7109375" style="2" customWidth="1"/>
    <col min="1026" max="1026" width="39.140625" style="2" customWidth="1"/>
    <col min="1027" max="1027" width="13" style="2" customWidth="1"/>
    <col min="1028" max="1028" width="12.140625" style="2" customWidth="1"/>
    <col min="1029" max="1030" width="11.42578125" style="2" customWidth="1"/>
    <col min="1031" max="1031" width="10.85546875" style="2" customWidth="1"/>
    <col min="1032" max="1032" width="11" style="2" customWidth="1"/>
    <col min="1033" max="1280" width="9.140625" style="2"/>
    <col min="1281" max="1281" width="5.7109375" style="2" customWidth="1"/>
    <col min="1282" max="1282" width="39.140625" style="2" customWidth="1"/>
    <col min="1283" max="1283" width="13" style="2" customWidth="1"/>
    <col min="1284" max="1284" width="12.140625" style="2" customWidth="1"/>
    <col min="1285" max="1286" width="11.42578125" style="2" customWidth="1"/>
    <col min="1287" max="1287" width="10.85546875" style="2" customWidth="1"/>
    <col min="1288" max="1288" width="11" style="2" customWidth="1"/>
    <col min="1289" max="1536" width="9.140625" style="2"/>
    <col min="1537" max="1537" width="5.7109375" style="2" customWidth="1"/>
    <col min="1538" max="1538" width="39.140625" style="2" customWidth="1"/>
    <col min="1539" max="1539" width="13" style="2" customWidth="1"/>
    <col min="1540" max="1540" width="12.140625" style="2" customWidth="1"/>
    <col min="1541" max="1542" width="11.42578125" style="2" customWidth="1"/>
    <col min="1543" max="1543" width="10.85546875" style="2" customWidth="1"/>
    <col min="1544" max="1544" width="11" style="2" customWidth="1"/>
    <col min="1545" max="1792" width="9.140625" style="2"/>
    <col min="1793" max="1793" width="5.7109375" style="2" customWidth="1"/>
    <col min="1794" max="1794" width="39.140625" style="2" customWidth="1"/>
    <col min="1795" max="1795" width="13" style="2" customWidth="1"/>
    <col min="1796" max="1796" width="12.140625" style="2" customWidth="1"/>
    <col min="1797" max="1798" width="11.42578125" style="2" customWidth="1"/>
    <col min="1799" max="1799" width="10.85546875" style="2" customWidth="1"/>
    <col min="1800" max="1800" width="11" style="2" customWidth="1"/>
    <col min="1801" max="2048" width="9.140625" style="2"/>
    <col min="2049" max="2049" width="5.7109375" style="2" customWidth="1"/>
    <col min="2050" max="2050" width="39.140625" style="2" customWidth="1"/>
    <col min="2051" max="2051" width="13" style="2" customWidth="1"/>
    <col min="2052" max="2052" width="12.140625" style="2" customWidth="1"/>
    <col min="2053" max="2054" width="11.42578125" style="2" customWidth="1"/>
    <col min="2055" max="2055" width="10.85546875" style="2" customWidth="1"/>
    <col min="2056" max="2056" width="11" style="2" customWidth="1"/>
    <col min="2057" max="2304" width="9.140625" style="2"/>
    <col min="2305" max="2305" width="5.7109375" style="2" customWidth="1"/>
    <col min="2306" max="2306" width="39.140625" style="2" customWidth="1"/>
    <col min="2307" max="2307" width="13" style="2" customWidth="1"/>
    <col min="2308" max="2308" width="12.140625" style="2" customWidth="1"/>
    <col min="2309" max="2310" width="11.42578125" style="2" customWidth="1"/>
    <col min="2311" max="2311" width="10.85546875" style="2" customWidth="1"/>
    <col min="2312" max="2312" width="11" style="2" customWidth="1"/>
    <col min="2313" max="2560" width="9.140625" style="2"/>
    <col min="2561" max="2561" width="5.7109375" style="2" customWidth="1"/>
    <col min="2562" max="2562" width="39.140625" style="2" customWidth="1"/>
    <col min="2563" max="2563" width="13" style="2" customWidth="1"/>
    <col min="2564" max="2564" width="12.140625" style="2" customWidth="1"/>
    <col min="2565" max="2566" width="11.42578125" style="2" customWidth="1"/>
    <col min="2567" max="2567" width="10.85546875" style="2" customWidth="1"/>
    <col min="2568" max="2568" width="11" style="2" customWidth="1"/>
    <col min="2569" max="2816" width="9.140625" style="2"/>
    <col min="2817" max="2817" width="5.7109375" style="2" customWidth="1"/>
    <col min="2818" max="2818" width="39.140625" style="2" customWidth="1"/>
    <col min="2819" max="2819" width="13" style="2" customWidth="1"/>
    <col min="2820" max="2820" width="12.140625" style="2" customWidth="1"/>
    <col min="2821" max="2822" width="11.42578125" style="2" customWidth="1"/>
    <col min="2823" max="2823" width="10.85546875" style="2" customWidth="1"/>
    <col min="2824" max="2824" width="11" style="2" customWidth="1"/>
    <col min="2825" max="3072" width="9.140625" style="2"/>
    <col min="3073" max="3073" width="5.7109375" style="2" customWidth="1"/>
    <col min="3074" max="3074" width="39.140625" style="2" customWidth="1"/>
    <col min="3075" max="3075" width="13" style="2" customWidth="1"/>
    <col min="3076" max="3076" width="12.140625" style="2" customWidth="1"/>
    <col min="3077" max="3078" width="11.42578125" style="2" customWidth="1"/>
    <col min="3079" max="3079" width="10.85546875" style="2" customWidth="1"/>
    <col min="3080" max="3080" width="11" style="2" customWidth="1"/>
    <col min="3081" max="3328" width="9.140625" style="2"/>
    <col min="3329" max="3329" width="5.7109375" style="2" customWidth="1"/>
    <col min="3330" max="3330" width="39.140625" style="2" customWidth="1"/>
    <col min="3331" max="3331" width="13" style="2" customWidth="1"/>
    <col min="3332" max="3332" width="12.140625" style="2" customWidth="1"/>
    <col min="3333" max="3334" width="11.42578125" style="2" customWidth="1"/>
    <col min="3335" max="3335" width="10.85546875" style="2" customWidth="1"/>
    <col min="3336" max="3336" width="11" style="2" customWidth="1"/>
    <col min="3337" max="3584" width="9.140625" style="2"/>
    <col min="3585" max="3585" width="5.7109375" style="2" customWidth="1"/>
    <col min="3586" max="3586" width="39.140625" style="2" customWidth="1"/>
    <col min="3587" max="3587" width="13" style="2" customWidth="1"/>
    <col min="3588" max="3588" width="12.140625" style="2" customWidth="1"/>
    <col min="3589" max="3590" width="11.42578125" style="2" customWidth="1"/>
    <col min="3591" max="3591" width="10.85546875" style="2" customWidth="1"/>
    <col min="3592" max="3592" width="11" style="2" customWidth="1"/>
    <col min="3593" max="3840" width="9.140625" style="2"/>
    <col min="3841" max="3841" width="5.7109375" style="2" customWidth="1"/>
    <col min="3842" max="3842" width="39.140625" style="2" customWidth="1"/>
    <col min="3843" max="3843" width="13" style="2" customWidth="1"/>
    <col min="3844" max="3844" width="12.140625" style="2" customWidth="1"/>
    <col min="3845" max="3846" width="11.42578125" style="2" customWidth="1"/>
    <col min="3847" max="3847" width="10.85546875" style="2" customWidth="1"/>
    <col min="3848" max="3848" width="11" style="2" customWidth="1"/>
    <col min="3849" max="4096" width="9.140625" style="2"/>
    <col min="4097" max="4097" width="5.7109375" style="2" customWidth="1"/>
    <col min="4098" max="4098" width="39.140625" style="2" customWidth="1"/>
    <col min="4099" max="4099" width="13" style="2" customWidth="1"/>
    <col min="4100" max="4100" width="12.140625" style="2" customWidth="1"/>
    <col min="4101" max="4102" width="11.42578125" style="2" customWidth="1"/>
    <col min="4103" max="4103" width="10.85546875" style="2" customWidth="1"/>
    <col min="4104" max="4104" width="11" style="2" customWidth="1"/>
    <col min="4105" max="4352" width="9.140625" style="2"/>
    <col min="4353" max="4353" width="5.7109375" style="2" customWidth="1"/>
    <col min="4354" max="4354" width="39.140625" style="2" customWidth="1"/>
    <col min="4355" max="4355" width="13" style="2" customWidth="1"/>
    <col min="4356" max="4356" width="12.140625" style="2" customWidth="1"/>
    <col min="4357" max="4358" width="11.42578125" style="2" customWidth="1"/>
    <col min="4359" max="4359" width="10.85546875" style="2" customWidth="1"/>
    <col min="4360" max="4360" width="11" style="2" customWidth="1"/>
    <col min="4361" max="4608" width="9.140625" style="2"/>
    <col min="4609" max="4609" width="5.7109375" style="2" customWidth="1"/>
    <col min="4610" max="4610" width="39.140625" style="2" customWidth="1"/>
    <col min="4611" max="4611" width="13" style="2" customWidth="1"/>
    <col min="4612" max="4612" width="12.140625" style="2" customWidth="1"/>
    <col min="4613" max="4614" width="11.42578125" style="2" customWidth="1"/>
    <col min="4615" max="4615" width="10.85546875" style="2" customWidth="1"/>
    <col min="4616" max="4616" width="11" style="2" customWidth="1"/>
    <col min="4617" max="4864" width="9.140625" style="2"/>
    <col min="4865" max="4865" width="5.7109375" style="2" customWidth="1"/>
    <col min="4866" max="4866" width="39.140625" style="2" customWidth="1"/>
    <col min="4867" max="4867" width="13" style="2" customWidth="1"/>
    <col min="4868" max="4868" width="12.140625" style="2" customWidth="1"/>
    <col min="4869" max="4870" width="11.42578125" style="2" customWidth="1"/>
    <col min="4871" max="4871" width="10.85546875" style="2" customWidth="1"/>
    <col min="4872" max="4872" width="11" style="2" customWidth="1"/>
    <col min="4873" max="5120" width="9.140625" style="2"/>
    <col min="5121" max="5121" width="5.7109375" style="2" customWidth="1"/>
    <col min="5122" max="5122" width="39.140625" style="2" customWidth="1"/>
    <col min="5123" max="5123" width="13" style="2" customWidth="1"/>
    <col min="5124" max="5124" width="12.140625" style="2" customWidth="1"/>
    <col min="5125" max="5126" width="11.42578125" style="2" customWidth="1"/>
    <col min="5127" max="5127" width="10.85546875" style="2" customWidth="1"/>
    <col min="5128" max="5128" width="11" style="2" customWidth="1"/>
    <col min="5129" max="5376" width="9.140625" style="2"/>
    <col min="5377" max="5377" width="5.7109375" style="2" customWidth="1"/>
    <col min="5378" max="5378" width="39.140625" style="2" customWidth="1"/>
    <col min="5379" max="5379" width="13" style="2" customWidth="1"/>
    <col min="5380" max="5380" width="12.140625" style="2" customWidth="1"/>
    <col min="5381" max="5382" width="11.42578125" style="2" customWidth="1"/>
    <col min="5383" max="5383" width="10.85546875" style="2" customWidth="1"/>
    <col min="5384" max="5384" width="11" style="2" customWidth="1"/>
    <col min="5385" max="5632" width="9.140625" style="2"/>
    <col min="5633" max="5633" width="5.7109375" style="2" customWidth="1"/>
    <col min="5634" max="5634" width="39.140625" style="2" customWidth="1"/>
    <col min="5635" max="5635" width="13" style="2" customWidth="1"/>
    <col min="5636" max="5636" width="12.140625" style="2" customWidth="1"/>
    <col min="5637" max="5638" width="11.42578125" style="2" customWidth="1"/>
    <col min="5639" max="5639" width="10.85546875" style="2" customWidth="1"/>
    <col min="5640" max="5640" width="11" style="2" customWidth="1"/>
    <col min="5641" max="5888" width="9.140625" style="2"/>
    <col min="5889" max="5889" width="5.7109375" style="2" customWidth="1"/>
    <col min="5890" max="5890" width="39.140625" style="2" customWidth="1"/>
    <col min="5891" max="5891" width="13" style="2" customWidth="1"/>
    <col min="5892" max="5892" width="12.140625" style="2" customWidth="1"/>
    <col min="5893" max="5894" width="11.42578125" style="2" customWidth="1"/>
    <col min="5895" max="5895" width="10.85546875" style="2" customWidth="1"/>
    <col min="5896" max="5896" width="11" style="2" customWidth="1"/>
    <col min="5897" max="6144" width="9.140625" style="2"/>
    <col min="6145" max="6145" width="5.7109375" style="2" customWidth="1"/>
    <col min="6146" max="6146" width="39.140625" style="2" customWidth="1"/>
    <col min="6147" max="6147" width="13" style="2" customWidth="1"/>
    <col min="6148" max="6148" width="12.140625" style="2" customWidth="1"/>
    <col min="6149" max="6150" width="11.42578125" style="2" customWidth="1"/>
    <col min="6151" max="6151" width="10.85546875" style="2" customWidth="1"/>
    <col min="6152" max="6152" width="11" style="2" customWidth="1"/>
    <col min="6153" max="6400" width="9.140625" style="2"/>
    <col min="6401" max="6401" width="5.7109375" style="2" customWidth="1"/>
    <col min="6402" max="6402" width="39.140625" style="2" customWidth="1"/>
    <col min="6403" max="6403" width="13" style="2" customWidth="1"/>
    <col min="6404" max="6404" width="12.140625" style="2" customWidth="1"/>
    <col min="6405" max="6406" width="11.42578125" style="2" customWidth="1"/>
    <col min="6407" max="6407" width="10.85546875" style="2" customWidth="1"/>
    <col min="6408" max="6408" width="11" style="2" customWidth="1"/>
    <col min="6409" max="6656" width="9.140625" style="2"/>
    <col min="6657" max="6657" width="5.7109375" style="2" customWidth="1"/>
    <col min="6658" max="6658" width="39.140625" style="2" customWidth="1"/>
    <col min="6659" max="6659" width="13" style="2" customWidth="1"/>
    <col min="6660" max="6660" width="12.140625" style="2" customWidth="1"/>
    <col min="6661" max="6662" width="11.42578125" style="2" customWidth="1"/>
    <col min="6663" max="6663" width="10.85546875" style="2" customWidth="1"/>
    <col min="6664" max="6664" width="11" style="2" customWidth="1"/>
    <col min="6665" max="6912" width="9.140625" style="2"/>
    <col min="6913" max="6913" width="5.7109375" style="2" customWidth="1"/>
    <col min="6914" max="6914" width="39.140625" style="2" customWidth="1"/>
    <col min="6915" max="6915" width="13" style="2" customWidth="1"/>
    <col min="6916" max="6916" width="12.140625" style="2" customWidth="1"/>
    <col min="6917" max="6918" width="11.42578125" style="2" customWidth="1"/>
    <col min="6919" max="6919" width="10.85546875" style="2" customWidth="1"/>
    <col min="6920" max="6920" width="11" style="2" customWidth="1"/>
    <col min="6921" max="7168" width="9.140625" style="2"/>
    <col min="7169" max="7169" width="5.7109375" style="2" customWidth="1"/>
    <col min="7170" max="7170" width="39.140625" style="2" customWidth="1"/>
    <col min="7171" max="7171" width="13" style="2" customWidth="1"/>
    <col min="7172" max="7172" width="12.140625" style="2" customWidth="1"/>
    <col min="7173" max="7174" width="11.42578125" style="2" customWidth="1"/>
    <col min="7175" max="7175" width="10.85546875" style="2" customWidth="1"/>
    <col min="7176" max="7176" width="11" style="2" customWidth="1"/>
    <col min="7177" max="7424" width="9.140625" style="2"/>
    <col min="7425" max="7425" width="5.7109375" style="2" customWidth="1"/>
    <col min="7426" max="7426" width="39.140625" style="2" customWidth="1"/>
    <col min="7427" max="7427" width="13" style="2" customWidth="1"/>
    <col min="7428" max="7428" width="12.140625" style="2" customWidth="1"/>
    <col min="7429" max="7430" width="11.42578125" style="2" customWidth="1"/>
    <col min="7431" max="7431" width="10.85546875" style="2" customWidth="1"/>
    <col min="7432" max="7432" width="11" style="2" customWidth="1"/>
    <col min="7433" max="7680" width="9.140625" style="2"/>
    <col min="7681" max="7681" width="5.7109375" style="2" customWidth="1"/>
    <col min="7682" max="7682" width="39.140625" style="2" customWidth="1"/>
    <col min="7683" max="7683" width="13" style="2" customWidth="1"/>
    <col min="7684" max="7684" width="12.140625" style="2" customWidth="1"/>
    <col min="7685" max="7686" width="11.42578125" style="2" customWidth="1"/>
    <col min="7687" max="7687" width="10.85546875" style="2" customWidth="1"/>
    <col min="7688" max="7688" width="11" style="2" customWidth="1"/>
    <col min="7689" max="7936" width="9.140625" style="2"/>
    <col min="7937" max="7937" width="5.7109375" style="2" customWidth="1"/>
    <col min="7938" max="7938" width="39.140625" style="2" customWidth="1"/>
    <col min="7939" max="7939" width="13" style="2" customWidth="1"/>
    <col min="7940" max="7940" width="12.140625" style="2" customWidth="1"/>
    <col min="7941" max="7942" width="11.42578125" style="2" customWidth="1"/>
    <col min="7943" max="7943" width="10.85546875" style="2" customWidth="1"/>
    <col min="7944" max="7944" width="11" style="2" customWidth="1"/>
    <col min="7945" max="8192" width="9.140625" style="2"/>
    <col min="8193" max="8193" width="5.7109375" style="2" customWidth="1"/>
    <col min="8194" max="8194" width="39.140625" style="2" customWidth="1"/>
    <col min="8195" max="8195" width="13" style="2" customWidth="1"/>
    <col min="8196" max="8196" width="12.140625" style="2" customWidth="1"/>
    <col min="8197" max="8198" width="11.42578125" style="2" customWidth="1"/>
    <col min="8199" max="8199" width="10.85546875" style="2" customWidth="1"/>
    <col min="8200" max="8200" width="11" style="2" customWidth="1"/>
    <col min="8201" max="8448" width="9.140625" style="2"/>
    <col min="8449" max="8449" width="5.7109375" style="2" customWidth="1"/>
    <col min="8450" max="8450" width="39.140625" style="2" customWidth="1"/>
    <col min="8451" max="8451" width="13" style="2" customWidth="1"/>
    <col min="8452" max="8452" width="12.140625" style="2" customWidth="1"/>
    <col min="8453" max="8454" width="11.42578125" style="2" customWidth="1"/>
    <col min="8455" max="8455" width="10.85546875" style="2" customWidth="1"/>
    <col min="8456" max="8456" width="11" style="2" customWidth="1"/>
    <col min="8457" max="8704" width="9.140625" style="2"/>
    <col min="8705" max="8705" width="5.7109375" style="2" customWidth="1"/>
    <col min="8706" max="8706" width="39.140625" style="2" customWidth="1"/>
    <col min="8707" max="8707" width="13" style="2" customWidth="1"/>
    <col min="8708" max="8708" width="12.140625" style="2" customWidth="1"/>
    <col min="8709" max="8710" width="11.42578125" style="2" customWidth="1"/>
    <col min="8711" max="8711" width="10.85546875" style="2" customWidth="1"/>
    <col min="8712" max="8712" width="11" style="2" customWidth="1"/>
    <col min="8713" max="8960" width="9.140625" style="2"/>
    <col min="8961" max="8961" width="5.7109375" style="2" customWidth="1"/>
    <col min="8962" max="8962" width="39.140625" style="2" customWidth="1"/>
    <col min="8963" max="8963" width="13" style="2" customWidth="1"/>
    <col min="8964" max="8964" width="12.140625" style="2" customWidth="1"/>
    <col min="8965" max="8966" width="11.42578125" style="2" customWidth="1"/>
    <col min="8967" max="8967" width="10.85546875" style="2" customWidth="1"/>
    <col min="8968" max="8968" width="11" style="2" customWidth="1"/>
    <col min="8969" max="9216" width="9.140625" style="2"/>
    <col min="9217" max="9217" width="5.7109375" style="2" customWidth="1"/>
    <col min="9218" max="9218" width="39.140625" style="2" customWidth="1"/>
    <col min="9219" max="9219" width="13" style="2" customWidth="1"/>
    <col min="9220" max="9220" width="12.140625" style="2" customWidth="1"/>
    <col min="9221" max="9222" width="11.42578125" style="2" customWidth="1"/>
    <col min="9223" max="9223" width="10.85546875" style="2" customWidth="1"/>
    <col min="9224" max="9224" width="11" style="2" customWidth="1"/>
    <col min="9225" max="9472" width="9.140625" style="2"/>
    <col min="9473" max="9473" width="5.7109375" style="2" customWidth="1"/>
    <col min="9474" max="9474" width="39.140625" style="2" customWidth="1"/>
    <col min="9475" max="9475" width="13" style="2" customWidth="1"/>
    <col min="9476" max="9476" width="12.140625" style="2" customWidth="1"/>
    <col min="9477" max="9478" width="11.42578125" style="2" customWidth="1"/>
    <col min="9479" max="9479" width="10.85546875" style="2" customWidth="1"/>
    <col min="9480" max="9480" width="11" style="2" customWidth="1"/>
    <col min="9481" max="9728" width="9.140625" style="2"/>
    <col min="9729" max="9729" width="5.7109375" style="2" customWidth="1"/>
    <col min="9730" max="9730" width="39.140625" style="2" customWidth="1"/>
    <col min="9731" max="9731" width="13" style="2" customWidth="1"/>
    <col min="9732" max="9732" width="12.140625" style="2" customWidth="1"/>
    <col min="9733" max="9734" width="11.42578125" style="2" customWidth="1"/>
    <col min="9735" max="9735" width="10.85546875" style="2" customWidth="1"/>
    <col min="9736" max="9736" width="11" style="2" customWidth="1"/>
    <col min="9737" max="9984" width="9.140625" style="2"/>
    <col min="9985" max="9985" width="5.7109375" style="2" customWidth="1"/>
    <col min="9986" max="9986" width="39.140625" style="2" customWidth="1"/>
    <col min="9987" max="9987" width="13" style="2" customWidth="1"/>
    <col min="9988" max="9988" width="12.140625" style="2" customWidth="1"/>
    <col min="9989" max="9990" width="11.42578125" style="2" customWidth="1"/>
    <col min="9991" max="9991" width="10.85546875" style="2" customWidth="1"/>
    <col min="9992" max="9992" width="11" style="2" customWidth="1"/>
    <col min="9993" max="10240" width="9.140625" style="2"/>
    <col min="10241" max="10241" width="5.7109375" style="2" customWidth="1"/>
    <col min="10242" max="10242" width="39.140625" style="2" customWidth="1"/>
    <col min="10243" max="10243" width="13" style="2" customWidth="1"/>
    <col min="10244" max="10244" width="12.140625" style="2" customWidth="1"/>
    <col min="10245" max="10246" width="11.42578125" style="2" customWidth="1"/>
    <col min="10247" max="10247" width="10.85546875" style="2" customWidth="1"/>
    <col min="10248" max="10248" width="11" style="2" customWidth="1"/>
    <col min="10249" max="10496" width="9.140625" style="2"/>
    <col min="10497" max="10497" width="5.7109375" style="2" customWidth="1"/>
    <col min="10498" max="10498" width="39.140625" style="2" customWidth="1"/>
    <col min="10499" max="10499" width="13" style="2" customWidth="1"/>
    <col min="10500" max="10500" width="12.140625" style="2" customWidth="1"/>
    <col min="10501" max="10502" width="11.42578125" style="2" customWidth="1"/>
    <col min="10503" max="10503" width="10.85546875" style="2" customWidth="1"/>
    <col min="10504" max="10504" width="11" style="2" customWidth="1"/>
    <col min="10505" max="10752" width="9.140625" style="2"/>
    <col min="10753" max="10753" width="5.7109375" style="2" customWidth="1"/>
    <col min="10754" max="10754" width="39.140625" style="2" customWidth="1"/>
    <col min="10755" max="10755" width="13" style="2" customWidth="1"/>
    <col min="10756" max="10756" width="12.140625" style="2" customWidth="1"/>
    <col min="10757" max="10758" width="11.42578125" style="2" customWidth="1"/>
    <col min="10759" max="10759" width="10.85546875" style="2" customWidth="1"/>
    <col min="10760" max="10760" width="11" style="2" customWidth="1"/>
    <col min="10761" max="11008" width="9.140625" style="2"/>
    <col min="11009" max="11009" width="5.7109375" style="2" customWidth="1"/>
    <col min="11010" max="11010" width="39.140625" style="2" customWidth="1"/>
    <col min="11011" max="11011" width="13" style="2" customWidth="1"/>
    <col min="11012" max="11012" width="12.140625" style="2" customWidth="1"/>
    <col min="11013" max="11014" width="11.42578125" style="2" customWidth="1"/>
    <col min="11015" max="11015" width="10.85546875" style="2" customWidth="1"/>
    <col min="11016" max="11016" width="11" style="2" customWidth="1"/>
    <col min="11017" max="11264" width="9.140625" style="2"/>
    <col min="11265" max="11265" width="5.7109375" style="2" customWidth="1"/>
    <col min="11266" max="11266" width="39.140625" style="2" customWidth="1"/>
    <col min="11267" max="11267" width="13" style="2" customWidth="1"/>
    <col min="11268" max="11268" width="12.140625" style="2" customWidth="1"/>
    <col min="11269" max="11270" width="11.42578125" style="2" customWidth="1"/>
    <col min="11271" max="11271" width="10.85546875" style="2" customWidth="1"/>
    <col min="11272" max="11272" width="11" style="2" customWidth="1"/>
    <col min="11273" max="11520" width="9.140625" style="2"/>
    <col min="11521" max="11521" width="5.7109375" style="2" customWidth="1"/>
    <col min="11522" max="11522" width="39.140625" style="2" customWidth="1"/>
    <col min="11523" max="11523" width="13" style="2" customWidth="1"/>
    <col min="11524" max="11524" width="12.140625" style="2" customWidth="1"/>
    <col min="11525" max="11526" width="11.42578125" style="2" customWidth="1"/>
    <col min="11527" max="11527" width="10.85546875" style="2" customWidth="1"/>
    <col min="11528" max="11528" width="11" style="2" customWidth="1"/>
    <col min="11529" max="11776" width="9.140625" style="2"/>
    <col min="11777" max="11777" width="5.7109375" style="2" customWidth="1"/>
    <col min="11778" max="11778" width="39.140625" style="2" customWidth="1"/>
    <col min="11779" max="11779" width="13" style="2" customWidth="1"/>
    <col min="11780" max="11780" width="12.140625" style="2" customWidth="1"/>
    <col min="11781" max="11782" width="11.42578125" style="2" customWidth="1"/>
    <col min="11783" max="11783" width="10.85546875" style="2" customWidth="1"/>
    <col min="11784" max="11784" width="11" style="2" customWidth="1"/>
    <col min="11785" max="12032" width="9.140625" style="2"/>
    <col min="12033" max="12033" width="5.7109375" style="2" customWidth="1"/>
    <col min="12034" max="12034" width="39.140625" style="2" customWidth="1"/>
    <col min="12035" max="12035" width="13" style="2" customWidth="1"/>
    <col min="12036" max="12036" width="12.140625" style="2" customWidth="1"/>
    <col min="12037" max="12038" width="11.42578125" style="2" customWidth="1"/>
    <col min="12039" max="12039" width="10.85546875" style="2" customWidth="1"/>
    <col min="12040" max="12040" width="11" style="2" customWidth="1"/>
    <col min="12041" max="12288" width="9.140625" style="2"/>
    <col min="12289" max="12289" width="5.7109375" style="2" customWidth="1"/>
    <col min="12290" max="12290" width="39.140625" style="2" customWidth="1"/>
    <col min="12291" max="12291" width="13" style="2" customWidth="1"/>
    <col min="12292" max="12292" width="12.140625" style="2" customWidth="1"/>
    <col min="12293" max="12294" width="11.42578125" style="2" customWidth="1"/>
    <col min="12295" max="12295" width="10.85546875" style="2" customWidth="1"/>
    <col min="12296" max="12296" width="11" style="2" customWidth="1"/>
    <col min="12297" max="12544" width="9.140625" style="2"/>
    <col min="12545" max="12545" width="5.7109375" style="2" customWidth="1"/>
    <col min="12546" max="12546" width="39.140625" style="2" customWidth="1"/>
    <col min="12547" max="12547" width="13" style="2" customWidth="1"/>
    <col min="12548" max="12548" width="12.140625" style="2" customWidth="1"/>
    <col min="12549" max="12550" width="11.42578125" style="2" customWidth="1"/>
    <col min="12551" max="12551" width="10.85546875" style="2" customWidth="1"/>
    <col min="12552" max="12552" width="11" style="2" customWidth="1"/>
    <col min="12553" max="12800" width="9.140625" style="2"/>
    <col min="12801" max="12801" width="5.7109375" style="2" customWidth="1"/>
    <col min="12802" max="12802" width="39.140625" style="2" customWidth="1"/>
    <col min="12803" max="12803" width="13" style="2" customWidth="1"/>
    <col min="12804" max="12804" width="12.140625" style="2" customWidth="1"/>
    <col min="12805" max="12806" width="11.42578125" style="2" customWidth="1"/>
    <col min="12807" max="12807" width="10.85546875" style="2" customWidth="1"/>
    <col min="12808" max="12808" width="11" style="2" customWidth="1"/>
    <col min="12809" max="13056" width="9.140625" style="2"/>
    <col min="13057" max="13057" width="5.7109375" style="2" customWidth="1"/>
    <col min="13058" max="13058" width="39.140625" style="2" customWidth="1"/>
    <col min="13059" max="13059" width="13" style="2" customWidth="1"/>
    <col min="13060" max="13060" width="12.140625" style="2" customWidth="1"/>
    <col min="13061" max="13062" width="11.42578125" style="2" customWidth="1"/>
    <col min="13063" max="13063" width="10.85546875" style="2" customWidth="1"/>
    <col min="13064" max="13064" width="11" style="2" customWidth="1"/>
    <col min="13065" max="13312" width="9.140625" style="2"/>
    <col min="13313" max="13313" width="5.7109375" style="2" customWidth="1"/>
    <col min="13314" max="13314" width="39.140625" style="2" customWidth="1"/>
    <col min="13315" max="13315" width="13" style="2" customWidth="1"/>
    <col min="13316" max="13316" width="12.140625" style="2" customWidth="1"/>
    <col min="13317" max="13318" width="11.42578125" style="2" customWidth="1"/>
    <col min="13319" max="13319" width="10.85546875" style="2" customWidth="1"/>
    <col min="13320" max="13320" width="11" style="2" customWidth="1"/>
    <col min="13321" max="13568" width="9.140625" style="2"/>
    <col min="13569" max="13569" width="5.7109375" style="2" customWidth="1"/>
    <col min="13570" max="13570" width="39.140625" style="2" customWidth="1"/>
    <col min="13571" max="13571" width="13" style="2" customWidth="1"/>
    <col min="13572" max="13572" width="12.140625" style="2" customWidth="1"/>
    <col min="13573" max="13574" width="11.42578125" style="2" customWidth="1"/>
    <col min="13575" max="13575" width="10.85546875" style="2" customWidth="1"/>
    <col min="13576" max="13576" width="11" style="2" customWidth="1"/>
    <col min="13577" max="13824" width="9.140625" style="2"/>
    <col min="13825" max="13825" width="5.7109375" style="2" customWidth="1"/>
    <col min="13826" max="13826" width="39.140625" style="2" customWidth="1"/>
    <col min="13827" max="13827" width="13" style="2" customWidth="1"/>
    <col min="13828" max="13828" width="12.140625" style="2" customWidth="1"/>
    <col min="13829" max="13830" width="11.42578125" style="2" customWidth="1"/>
    <col min="13831" max="13831" width="10.85546875" style="2" customWidth="1"/>
    <col min="13832" max="13832" width="11" style="2" customWidth="1"/>
    <col min="13833" max="14080" width="9.140625" style="2"/>
    <col min="14081" max="14081" width="5.7109375" style="2" customWidth="1"/>
    <col min="14082" max="14082" width="39.140625" style="2" customWidth="1"/>
    <col min="14083" max="14083" width="13" style="2" customWidth="1"/>
    <col min="14084" max="14084" width="12.140625" style="2" customWidth="1"/>
    <col min="14085" max="14086" width="11.42578125" style="2" customWidth="1"/>
    <col min="14087" max="14087" width="10.85546875" style="2" customWidth="1"/>
    <col min="14088" max="14088" width="11" style="2" customWidth="1"/>
    <col min="14089" max="14336" width="9.140625" style="2"/>
    <col min="14337" max="14337" width="5.7109375" style="2" customWidth="1"/>
    <col min="14338" max="14338" width="39.140625" style="2" customWidth="1"/>
    <col min="14339" max="14339" width="13" style="2" customWidth="1"/>
    <col min="14340" max="14340" width="12.140625" style="2" customWidth="1"/>
    <col min="14341" max="14342" width="11.42578125" style="2" customWidth="1"/>
    <col min="14343" max="14343" width="10.85546875" style="2" customWidth="1"/>
    <col min="14344" max="14344" width="11" style="2" customWidth="1"/>
    <col min="14345" max="14592" width="9.140625" style="2"/>
    <col min="14593" max="14593" width="5.7109375" style="2" customWidth="1"/>
    <col min="14594" max="14594" width="39.140625" style="2" customWidth="1"/>
    <col min="14595" max="14595" width="13" style="2" customWidth="1"/>
    <col min="14596" max="14596" width="12.140625" style="2" customWidth="1"/>
    <col min="14597" max="14598" width="11.42578125" style="2" customWidth="1"/>
    <col min="14599" max="14599" width="10.85546875" style="2" customWidth="1"/>
    <col min="14600" max="14600" width="11" style="2" customWidth="1"/>
    <col min="14601" max="14848" width="9.140625" style="2"/>
    <col min="14849" max="14849" width="5.7109375" style="2" customWidth="1"/>
    <col min="14850" max="14850" width="39.140625" style="2" customWidth="1"/>
    <col min="14851" max="14851" width="13" style="2" customWidth="1"/>
    <col min="14852" max="14852" width="12.140625" style="2" customWidth="1"/>
    <col min="14853" max="14854" width="11.42578125" style="2" customWidth="1"/>
    <col min="14855" max="14855" width="10.85546875" style="2" customWidth="1"/>
    <col min="14856" max="14856" width="11" style="2" customWidth="1"/>
    <col min="14857" max="15104" width="9.140625" style="2"/>
    <col min="15105" max="15105" width="5.7109375" style="2" customWidth="1"/>
    <col min="15106" max="15106" width="39.140625" style="2" customWidth="1"/>
    <col min="15107" max="15107" width="13" style="2" customWidth="1"/>
    <col min="15108" max="15108" width="12.140625" style="2" customWidth="1"/>
    <col min="15109" max="15110" width="11.42578125" style="2" customWidth="1"/>
    <col min="15111" max="15111" width="10.85546875" style="2" customWidth="1"/>
    <col min="15112" max="15112" width="11" style="2" customWidth="1"/>
    <col min="15113" max="15360" width="9.140625" style="2"/>
    <col min="15361" max="15361" width="5.7109375" style="2" customWidth="1"/>
    <col min="15362" max="15362" width="39.140625" style="2" customWidth="1"/>
    <col min="15363" max="15363" width="13" style="2" customWidth="1"/>
    <col min="15364" max="15364" width="12.140625" style="2" customWidth="1"/>
    <col min="15365" max="15366" width="11.42578125" style="2" customWidth="1"/>
    <col min="15367" max="15367" width="10.85546875" style="2" customWidth="1"/>
    <col min="15368" max="15368" width="11" style="2" customWidth="1"/>
    <col min="15369" max="15616" width="9.140625" style="2"/>
    <col min="15617" max="15617" width="5.7109375" style="2" customWidth="1"/>
    <col min="15618" max="15618" width="39.140625" style="2" customWidth="1"/>
    <col min="15619" max="15619" width="13" style="2" customWidth="1"/>
    <col min="15620" max="15620" width="12.140625" style="2" customWidth="1"/>
    <col min="15621" max="15622" width="11.42578125" style="2" customWidth="1"/>
    <col min="15623" max="15623" width="10.85546875" style="2" customWidth="1"/>
    <col min="15624" max="15624" width="11" style="2" customWidth="1"/>
    <col min="15625" max="15872" width="9.140625" style="2"/>
    <col min="15873" max="15873" width="5.7109375" style="2" customWidth="1"/>
    <col min="15874" max="15874" width="39.140625" style="2" customWidth="1"/>
    <col min="15875" max="15875" width="13" style="2" customWidth="1"/>
    <col min="15876" max="15876" width="12.140625" style="2" customWidth="1"/>
    <col min="15877" max="15878" width="11.42578125" style="2" customWidth="1"/>
    <col min="15879" max="15879" width="10.85546875" style="2" customWidth="1"/>
    <col min="15880" max="15880" width="11" style="2" customWidth="1"/>
    <col min="15881" max="16128" width="9.140625" style="2"/>
    <col min="16129" max="16129" width="5.7109375" style="2" customWidth="1"/>
    <col min="16130" max="16130" width="39.140625" style="2" customWidth="1"/>
    <col min="16131" max="16131" width="13" style="2" customWidth="1"/>
    <col min="16132" max="16132" width="12.140625" style="2" customWidth="1"/>
    <col min="16133" max="16134" width="11.42578125" style="2" customWidth="1"/>
    <col min="16135" max="16135" width="10.85546875" style="2" customWidth="1"/>
    <col min="16136" max="16136" width="11" style="2" customWidth="1"/>
    <col min="16137" max="16384" width="9.140625" style="2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3" t="s">
        <v>88</v>
      </c>
      <c r="B2" s="4"/>
      <c r="C2" s="4"/>
      <c r="D2" s="4"/>
    </row>
    <row r="3" spans="1:8" s="7" customFormat="1" ht="18" customHeight="1" x14ac:dyDescent="0.25">
      <c r="A3" s="214" t="s">
        <v>89</v>
      </c>
      <c r="B3" s="215"/>
      <c r="C3" s="215"/>
      <c r="D3" s="215"/>
      <c r="E3" s="215"/>
      <c r="F3" s="215"/>
      <c r="G3" s="215"/>
      <c r="H3" s="215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>C7+C8+C9</f>
        <v>5510000</v>
      </c>
      <c r="D6" s="17">
        <f>D7+D8+D9</f>
        <v>5000</v>
      </c>
      <c r="E6" s="17">
        <f>E7+E8+E9</f>
        <v>5570000</v>
      </c>
      <c r="F6" s="17">
        <v>5000</v>
      </c>
      <c r="G6" s="17">
        <f>G7+G8+G9</f>
        <v>5730000</v>
      </c>
      <c r="H6" s="17">
        <v>5000</v>
      </c>
    </row>
    <row r="7" spans="1:8" ht="20.100000000000001" customHeight="1" x14ac:dyDescent="0.2">
      <c r="A7" s="15" t="s">
        <v>11</v>
      </c>
      <c r="B7" s="16" t="s">
        <v>12</v>
      </c>
      <c r="C7" s="18">
        <v>2010000</v>
      </c>
      <c r="D7" s="17">
        <v>5000</v>
      </c>
      <c r="E7" s="19">
        <v>2070000</v>
      </c>
      <c r="F7" s="19">
        <v>0</v>
      </c>
      <c r="G7" s="19">
        <v>2230000</v>
      </c>
      <c r="H7" s="19">
        <v>0</v>
      </c>
    </row>
    <row r="8" spans="1:8" ht="20.100000000000001" customHeight="1" x14ac:dyDescent="0.2">
      <c r="A8" s="15" t="s">
        <v>13</v>
      </c>
      <c r="B8" s="16" t="s">
        <v>14</v>
      </c>
      <c r="C8" s="17">
        <v>0</v>
      </c>
      <c r="D8" s="17">
        <v>0</v>
      </c>
      <c r="E8" s="19">
        <v>0</v>
      </c>
      <c r="F8" s="19">
        <v>0</v>
      </c>
      <c r="G8" s="19">
        <v>0</v>
      </c>
      <c r="H8" s="19">
        <v>0</v>
      </c>
    </row>
    <row r="9" spans="1:8" ht="20.100000000000001" customHeight="1" x14ac:dyDescent="0.2">
      <c r="A9" s="15" t="s">
        <v>15</v>
      </c>
      <c r="B9" s="16" t="s">
        <v>16</v>
      </c>
      <c r="C9" s="17">
        <v>3500000</v>
      </c>
      <c r="D9" s="17">
        <f>D10+D11</f>
        <v>0</v>
      </c>
      <c r="E9" s="17">
        <v>3500000</v>
      </c>
      <c r="F9" s="17">
        <f>F10+F11</f>
        <v>0</v>
      </c>
      <c r="G9" s="17">
        <v>3500000</v>
      </c>
      <c r="H9" s="17">
        <f>H10+H11</f>
        <v>0</v>
      </c>
    </row>
    <row r="10" spans="1:8" ht="20.100000000000001" customHeight="1" x14ac:dyDescent="0.2">
      <c r="A10" s="20" t="s">
        <v>17</v>
      </c>
      <c r="B10" s="16" t="s">
        <v>18</v>
      </c>
      <c r="C10" s="17">
        <v>0</v>
      </c>
      <c r="D10" s="17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20.100000000000001" customHeight="1" x14ac:dyDescent="0.2">
      <c r="A11" s="20" t="s">
        <v>19</v>
      </c>
      <c r="B11" s="16" t="s">
        <v>20</v>
      </c>
      <c r="C11" s="17">
        <v>3500000</v>
      </c>
      <c r="D11" s="17"/>
      <c r="E11" s="19">
        <v>3500000</v>
      </c>
      <c r="F11" s="19">
        <v>0</v>
      </c>
      <c r="G11" s="19">
        <v>3500000</v>
      </c>
      <c r="H11" s="19">
        <v>0</v>
      </c>
    </row>
    <row r="12" spans="1:8" ht="20.100000000000001" customHeight="1" x14ac:dyDescent="0.2">
      <c r="A12" s="15" t="s">
        <v>21</v>
      </c>
      <c r="B12" s="16" t="s">
        <v>22</v>
      </c>
      <c r="C12" s="21">
        <f t="shared" ref="C12:H12" si="0">SUM(C13:C33)</f>
        <v>5510000</v>
      </c>
      <c r="D12" s="21">
        <f t="shared" si="0"/>
        <v>1000</v>
      </c>
      <c r="E12" s="21">
        <v>5570000</v>
      </c>
      <c r="F12" s="21">
        <f t="shared" si="0"/>
        <v>1000</v>
      </c>
      <c r="G12" s="21">
        <v>5730000</v>
      </c>
      <c r="H12" s="21">
        <f t="shared" si="0"/>
        <v>1000</v>
      </c>
    </row>
    <row r="13" spans="1:8" ht="20.100000000000001" customHeight="1" x14ac:dyDescent="0.2">
      <c r="A13" s="15" t="s">
        <v>23</v>
      </c>
      <c r="B13" s="16" t="s">
        <v>24</v>
      </c>
      <c r="C13" s="17">
        <v>1604202</v>
      </c>
      <c r="D13" s="17">
        <v>0</v>
      </c>
      <c r="E13" s="19">
        <v>1503156</v>
      </c>
      <c r="F13" s="19">
        <v>0</v>
      </c>
      <c r="G13" s="19">
        <v>1524349</v>
      </c>
      <c r="H13" s="19">
        <v>0</v>
      </c>
    </row>
    <row r="14" spans="1:8" ht="20.100000000000001" customHeight="1" x14ac:dyDescent="0.2">
      <c r="A14" s="20" t="s">
        <v>25</v>
      </c>
      <c r="B14" s="16" t="s">
        <v>26</v>
      </c>
      <c r="C14" s="17">
        <v>1500000</v>
      </c>
      <c r="D14" s="17">
        <v>1000</v>
      </c>
      <c r="E14" s="19">
        <v>1600000</v>
      </c>
      <c r="F14" s="19">
        <v>1000</v>
      </c>
      <c r="G14" s="19">
        <v>1700000</v>
      </c>
      <c r="H14" s="19">
        <v>1000</v>
      </c>
    </row>
    <row r="15" spans="1:8" ht="20.100000000000001" customHeight="1" x14ac:dyDescent="0.2">
      <c r="A15" s="20" t="s">
        <v>27</v>
      </c>
      <c r="B15" s="16" t="s">
        <v>28</v>
      </c>
      <c r="C15" s="17">
        <v>0</v>
      </c>
      <c r="D15" s="17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ht="20.100000000000001" customHeight="1" x14ac:dyDescent="0.2">
      <c r="A16" s="20" t="s">
        <v>29</v>
      </c>
      <c r="B16" s="16" t="s">
        <v>30</v>
      </c>
      <c r="C16" s="17">
        <v>700000</v>
      </c>
      <c r="D16" s="17">
        <v>0</v>
      </c>
      <c r="E16" s="19">
        <v>730000</v>
      </c>
      <c r="F16" s="19">
        <v>0</v>
      </c>
      <c r="G16" s="19">
        <v>730000</v>
      </c>
      <c r="H16" s="19">
        <v>0</v>
      </c>
    </row>
    <row r="17" spans="1:20" ht="20.100000000000001" customHeight="1" x14ac:dyDescent="0.2">
      <c r="A17" s="20" t="s">
        <v>31</v>
      </c>
      <c r="B17" s="16" t="s">
        <v>32</v>
      </c>
      <c r="C17" s="17">
        <v>2000</v>
      </c>
      <c r="D17" s="17">
        <v>0</v>
      </c>
      <c r="E17" s="19">
        <v>2000</v>
      </c>
      <c r="F17" s="19">
        <v>0</v>
      </c>
      <c r="G17" s="19">
        <v>2000</v>
      </c>
      <c r="H17" s="19">
        <v>0</v>
      </c>
    </row>
    <row r="18" spans="1:20" ht="20.100000000000001" customHeight="1" x14ac:dyDescent="0.2">
      <c r="A18" s="20" t="s">
        <v>33</v>
      </c>
      <c r="B18" s="16" t="s">
        <v>34</v>
      </c>
      <c r="C18" s="17">
        <v>1000</v>
      </c>
      <c r="D18" s="17">
        <v>0</v>
      </c>
      <c r="E18" s="19">
        <v>1000</v>
      </c>
      <c r="F18" s="19">
        <v>0</v>
      </c>
      <c r="G18" s="19">
        <v>1000</v>
      </c>
      <c r="H18" s="19">
        <v>0</v>
      </c>
    </row>
    <row r="19" spans="1:20" ht="20.100000000000001" customHeight="1" x14ac:dyDescent="0.2">
      <c r="A19" s="20" t="s">
        <v>35</v>
      </c>
      <c r="B19" s="16" t="s">
        <v>36</v>
      </c>
      <c r="C19" s="17">
        <v>751000</v>
      </c>
      <c r="D19" s="17">
        <v>0</v>
      </c>
      <c r="E19" s="19">
        <v>780000</v>
      </c>
      <c r="F19" s="19">
        <v>0</v>
      </c>
      <c r="G19" s="19">
        <v>800000</v>
      </c>
      <c r="H19" s="19">
        <v>0</v>
      </c>
    </row>
    <row r="20" spans="1:20" ht="20.100000000000001" customHeight="1" x14ac:dyDescent="0.2">
      <c r="A20" s="20" t="s">
        <v>37</v>
      </c>
      <c r="B20" s="22" t="s">
        <v>38</v>
      </c>
      <c r="C20" s="21">
        <v>0</v>
      </c>
      <c r="D20" s="23">
        <v>0</v>
      </c>
      <c r="E20" s="19">
        <v>0</v>
      </c>
      <c r="F20" s="19">
        <v>0</v>
      </c>
      <c r="G20" s="19">
        <v>0</v>
      </c>
      <c r="H20" s="19">
        <v>0</v>
      </c>
    </row>
    <row r="21" spans="1:20" ht="20.100000000000001" customHeight="1" x14ac:dyDescent="0.2">
      <c r="A21" s="20" t="s">
        <v>39</v>
      </c>
      <c r="B21" s="22" t="s">
        <v>40</v>
      </c>
      <c r="C21" s="24">
        <v>0</v>
      </c>
      <c r="D21" s="23">
        <v>0</v>
      </c>
      <c r="E21" s="19">
        <v>0</v>
      </c>
      <c r="F21" s="19">
        <v>0</v>
      </c>
      <c r="G21" s="19">
        <v>0</v>
      </c>
      <c r="H21" s="19">
        <v>0</v>
      </c>
    </row>
    <row r="22" spans="1:20" ht="20.100000000000001" customHeight="1" x14ac:dyDescent="0.2">
      <c r="A22" s="20" t="s">
        <v>41</v>
      </c>
      <c r="B22" s="22" t="s">
        <v>42</v>
      </c>
      <c r="C22" s="24">
        <v>0</v>
      </c>
      <c r="D22" s="23">
        <v>0</v>
      </c>
      <c r="E22" s="19">
        <v>0</v>
      </c>
      <c r="F22" s="19">
        <v>0</v>
      </c>
      <c r="G22" s="19">
        <v>0</v>
      </c>
      <c r="H22" s="19">
        <v>0</v>
      </c>
    </row>
    <row r="23" spans="1:20" ht="20.100000000000001" customHeight="1" x14ac:dyDescent="0.2">
      <c r="A23" s="20" t="s">
        <v>43</v>
      </c>
      <c r="B23" s="16" t="s">
        <v>44</v>
      </c>
      <c r="C23" s="25">
        <v>0</v>
      </c>
      <c r="D23" s="17">
        <v>0</v>
      </c>
      <c r="E23" s="19">
        <v>0</v>
      </c>
      <c r="F23" s="19">
        <v>0</v>
      </c>
      <c r="G23" s="19">
        <v>0</v>
      </c>
      <c r="H23" s="19">
        <v>0</v>
      </c>
    </row>
    <row r="24" spans="1:20" ht="20.100000000000001" customHeight="1" x14ac:dyDescent="0.2">
      <c r="A24" s="20" t="s">
        <v>45</v>
      </c>
      <c r="B24" s="16" t="s">
        <v>46</v>
      </c>
      <c r="C24" s="25">
        <v>0</v>
      </c>
      <c r="D24" s="17">
        <v>0</v>
      </c>
      <c r="E24" s="19">
        <v>0</v>
      </c>
      <c r="F24" s="19">
        <v>0</v>
      </c>
      <c r="G24" s="19">
        <v>0</v>
      </c>
      <c r="H24" s="19">
        <v>0</v>
      </c>
    </row>
    <row r="25" spans="1:20" ht="20.100000000000001" customHeight="1" x14ac:dyDescent="0.2">
      <c r="A25" s="20" t="s">
        <v>47</v>
      </c>
      <c r="B25" s="16" t="s">
        <v>48</v>
      </c>
      <c r="C25" s="25">
        <v>0</v>
      </c>
      <c r="D25" s="17">
        <v>0</v>
      </c>
      <c r="E25" s="19">
        <v>0</v>
      </c>
      <c r="F25" s="19">
        <v>0</v>
      </c>
      <c r="G25" s="19">
        <v>0</v>
      </c>
      <c r="H25" s="19">
        <v>0</v>
      </c>
    </row>
    <row r="26" spans="1:20" ht="20.100000000000001" customHeight="1" x14ac:dyDescent="0.2">
      <c r="A26" s="20" t="s">
        <v>49</v>
      </c>
      <c r="B26" s="16" t="s">
        <v>50</v>
      </c>
      <c r="C26" s="17">
        <v>9500</v>
      </c>
      <c r="D26" s="17">
        <v>0</v>
      </c>
      <c r="E26" s="19">
        <v>9500</v>
      </c>
      <c r="F26" s="19">
        <v>0</v>
      </c>
      <c r="G26" s="19">
        <v>9500</v>
      </c>
      <c r="H26" s="19">
        <v>0</v>
      </c>
    </row>
    <row r="27" spans="1:20" ht="20.100000000000001" customHeight="1" x14ac:dyDescent="0.2">
      <c r="A27" s="20" t="s">
        <v>51</v>
      </c>
      <c r="B27" s="16" t="s">
        <v>52</v>
      </c>
      <c r="C27" s="25">
        <v>0</v>
      </c>
      <c r="D27" s="17">
        <v>0</v>
      </c>
      <c r="E27" s="19">
        <v>0</v>
      </c>
      <c r="F27" s="19">
        <v>0</v>
      </c>
      <c r="G27" s="19">
        <v>0</v>
      </c>
      <c r="H27" s="19">
        <v>0</v>
      </c>
    </row>
    <row r="28" spans="1:20" ht="20.100000000000001" customHeight="1" x14ac:dyDescent="0.2">
      <c r="A28" s="20" t="s">
        <v>53</v>
      </c>
      <c r="B28" s="22" t="s">
        <v>54</v>
      </c>
      <c r="C28" s="21">
        <v>732298</v>
      </c>
      <c r="D28" s="17">
        <v>0</v>
      </c>
      <c r="E28" s="19">
        <v>724344</v>
      </c>
      <c r="F28" s="19">
        <v>0</v>
      </c>
      <c r="G28" s="19">
        <v>713151</v>
      </c>
      <c r="H28" s="19">
        <v>0</v>
      </c>
    </row>
    <row r="29" spans="1:20" ht="20.100000000000001" customHeight="1" x14ac:dyDescent="0.2">
      <c r="A29" s="20" t="s">
        <v>55</v>
      </c>
      <c r="B29" s="16" t="s">
        <v>56</v>
      </c>
      <c r="C29" s="17">
        <v>210000</v>
      </c>
      <c r="D29" s="17">
        <v>0</v>
      </c>
      <c r="E29" s="19">
        <v>220000</v>
      </c>
      <c r="F29" s="19">
        <v>0</v>
      </c>
      <c r="G29" s="19">
        <v>250000</v>
      </c>
      <c r="H29" s="19">
        <v>0</v>
      </c>
    </row>
    <row r="30" spans="1:20" ht="20.100000000000001" customHeight="1" x14ac:dyDescent="0.2">
      <c r="A30" s="20" t="s">
        <v>57</v>
      </c>
      <c r="B30" s="16" t="s">
        <v>58</v>
      </c>
      <c r="C30" s="25"/>
      <c r="D30" s="17"/>
      <c r="E30" s="19"/>
      <c r="F30" s="19"/>
      <c r="G30" s="19"/>
      <c r="H30" s="19"/>
    </row>
    <row r="31" spans="1:20" ht="20.100000000000001" customHeight="1" x14ac:dyDescent="0.2">
      <c r="A31" s="20" t="s">
        <v>59</v>
      </c>
      <c r="B31" s="16" t="s">
        <v>60</v>
      </c>
      <c r="C31" s="17"/>
      <c r="D31" s="17"/>
      <c r="E31" s="19"/>
      <c r="F31" s="19"/>
      <c r="G31" s="19"/>
      <c r="H31" s="1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/>
      <c r="D32" s="17"/>
      <c r="E32" s="19"/>
      <c r="F32" s="19"/>
      <c r="G32" s="19"/>
      <c r="H32" s="19"/>
    </row>
    <row r="33" spans="1:8" ht="20.100000000000001" customHeight="1" x14ac:dyDescent="0.2">
      <c r="A33" s="20" t="s">
        <v>63</v>
      </c>
      <c r="B33" s="16" t="s">
        <v>64</v>
      </c>
      <c r="C33" s="17"/>
      <c r="D33" s="17"/>
      <c r="E33" s="19"/>
      <c r="F33" s="19"/>
      <c r="G33" s="19"/>
      <c r="H33" s="19"/>
    </row>
    <row r="34" spans="1:8" ht="20.100000000000001" customHeight="1" x14ac:dyDescent="0.2">
      <c r="A34" s="15" t="s">
        <v>65</v>
      </c>
      <c r="B34" s="16" t="s">
        <v>66</v>
      </c>
      <c r="C34" s="17">
        <f>C6-C12</f>
        <v>0</v>
      </c>
      <c r="D34" s="17">
        <f>D6-D12</f>
        <v>4000</v>
      </c>
      <c r="E34" s="19">
        <f>E6-E12</f>
        <v>0</v>
      </c>
      <c r="F34" s="19">
        <f>F6-F12</f>
        <v>4000</v>
      </c>
      <c r="G34" s="19">
        <v>0</v>
      </c>
      <c r="H34" s="19">
        <f>H6-H12</f>
        <v>4000</v>
      </c>
    </row>
    <row r="35" spans="1:8" ht="18" customHeight="1" x14ac:dyDescent="0.2">
      <c r="A35" s="26" t="s">
        <v>67</v>
      </c>
      <c r="B35" s="27" t="s">
        <v>68</v>
      </c>
      <c r="C35" s="28"/>
      <c r="D35" s="28"/>
      <c r="E35" s="29"/>
      <c r="F35" s="29"/>
      <c r="G35" s="29"/>
      <c r="H35" s="29"/>
    </row>
    <row r="36" spans="1:8" ht="18" customHeight="1" x14ac:dyDescent="0.2">
      <c r="A36" s="26" t="s">
        <v>69</v>
      </c>
      <c r="B36" s="27" t="s">
        <v>70</v>
      </c>
      <c r="C36" s="28"/>
      <c r="D36" s="28"/>
      <c r="E36" s="29"/>
      <c r="F36" s="29"/>
      <c r="G36" s="29"/>
      <c r="H36" s="29"/>
    </row>
    <row r="37" spans="1:8" ht="18" customHeight="1" x14ac:dyDescent="0.2">
      <c r="A37" s="26" t="s">
        <v>71</v>
      </c>
      <c r="B37" s="27" t="s">
        <v>72</v>
      </c>
      <c r="C37" s="28"/>
      <c r="D37" s="28"/>
      <c r="E37" s="29"/>
      <c r="F37" s="29"/>
      <c r="G37" s="29"/>
      <c r="H37" s="29"/>
    </row>
    <row r="38" spans="1:8" ht="18" customHeight="1" x14ac:dyDescent="0.2">
      <c r="A38" s="30" t="s">
        <v>73</v>
      </c>
      <c r="B38" s="31"/>
      <c r="C38" s="31"/>
      <c r="D38" s="31"/>
    </row>
    <row r="39" spans="1:8" ht="18" customHeight="1" x14ac:dyDescent="0.2">
      <c r="A39" s="213" t="s">
        <v>90</v>
      </c>
      <c r="B39" s="213"/>
      <c r="C39" s="4" t="s">
        <v>81</v>
      </c>
      <c r="D39" s="4"/>
    </row>
    <row r="40" spans="1:8" ht="18" customHeight="1" x14ac:dyDescent="0.2">
      <c r="A40" s="32" t="s">
        <v>76</v>
      </c>
      <c r="B40" s="4"/>
      <c r="C40" s="4" t="s">
        <v>77</v>
      </c>
      <c r="D40" s="4"/>
    </row>
    <row r="41" spans="1:8" ht="18" customHeight="1" x14ac:dyDescent="0.2">
      <c r="B41" s="4"/>
    </row>
    <row r="42" spans="1:8" ht="18" customHeight="1" x14ac:dyDescent="0.2">
      <c r="B42" s="4"/>
    </row>
    <row r="44" spans="1:8" ht="18" customHeight="1" x14ac:dyDescent="0.2">
      <c r="A44" s="34" t="s">
        <v>91</v>
      </c>
    </row>
  </sheetData>
  <mergeCells count="6">
    <mergeCell ref="A39:B39"/>
    <mergeCell ref="A1:D1"/>
    <mergeCell ref="A3:H3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65" customWidth="1"/>
    <col min="3" max="3" width="13" style="65" customWidth="1"/>
    <col min="4" max="4" width="12.140625" style="65" customWidth="1"/>
    <col min="5" max="6" width="11.42578125" style="65" customWidth="1"/>
    <col min="7" max="7" width="10.85546875" style="65" customWidth="1"/>
    <col min="8" max="8" width="11" style="65" customWidth="1"/>
    <col min="9" max="16384" width="9.140625" style="65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3" t="s">
        <v>88</v>
      </c>
      <c r="B2" s="4"/>
      <c r="C2" s="4" t="s">
        <v>127</v>
      </c>
      <c r="D2" s="4"/>
      <c r="H2" s="65">
        <v>70287431</v>
      </c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v>6154300</v>
      </c>
      <c r="D6" s="17">
        <v>43438</v>
      </c>
      <c r="E6" s="17">
        <v>5749800</v>
      </c>
      <c r="F6" s="17">
        <v>50698</v>
      </c>
      <c r="G6" s="17">
        <v>5749800</v>
      </c>
      <c r="H6" s="17">
        <v>50698</v>
      </c>
    </row>
    <row r="7" spans="1:8" ht="20.100000000000001" customHeight="1" x14ac:dyDescent="0.2">
      <c r="A7" s="15" t="s">
        <v>11</v>
      </c>
      <c r="B7" s="16" t="s">
        <v>12</v>
      </c>
      <c r="C7" s="18">
        <v>3454300</v>
      </c>
      <c r="D7" s="17"/>
      <c r="E7" s="19">
        <v>3104300</v>
      </c>
      <c r="F7" s="19"/>
      <c r="G7" s="19">
        <v>3104300</v>
      </c>
      <c r="H7" s="19"/>
    </row>
    <row r="8" spans="1:8" ht="20.100000000000001" customHeight="1" x14ac:dyDescent="0.2">
      <c r="A8" s="15" t="s">
        <v>13</v>
      </c>
      <c r="B8" s="16" t="s">
        <v>14</v>
      </c>
      <c r="C8" s="17">
        <v>0</v>
      </c>
      <c r="D8" s="17"/>
      <c r="E8" s="19">
        <v>0</v>
      </c>
      <c r="F8" s="19"/>
      <c r="G8" s="19">
        <v>0</v>
      </c>
      <c r="H8" s="19"/>
    </row>
    <row r="9" spans="1:8" ht="20.100000000000001" customHeight="1" x14ac:dyDescent="0.2">
      <c r="A9" s="15" t="s">
        <v>15</v>
      </c>
      <c r="B9" s="16" t="s">
        <v>16</v>
      </c>
      <c r="C9" s="17">
        <v>2700000</v>
      </c>
      <c r="D9" s="17"/>
      <c r="E9" s="17">
        <v>2645500</v>
      </c>
      <c r="F9" s="17"/>
      <c r="G9" s="17">
        <v>2645500</v>
      </c>
      <c r="H9" s="17">
        <f t="shared" ref="H9" si="0">H10+H11</f>
        <v>0</v>
      </c>
    </row>
    <row r="10" spans="1:8" ht="20.100000000000001" customHeight="1" x14ac:dyDescent="0.2">
      <c r="A10" s="20" t="s">
        <v>17</v>
      </c>
      <c r="B10" s="16" t="s">
        <v>18</v>
      </c>
      <c r="C10" s="17">
        <v>0</v>
      </c>
      <c r="D10" s="17"/>
      <c r="E10" s="19">
        <v>0</v>
      </c>
      <c r="F10" s="19"/>
      <c r="G10" s="19">
        <v>0</v>
      </c>
      <c r="H10" s="19"/>
    </row>
    <row r="11" spans="1:8" ht="20.100000000000001" customHeight="1" x14ac:dyDescent="0.2">
      <c r="A11" s="20" t="s">
        <v>19</v>
      </c>
      <c r="B11" s="16" t="s">
        <v>20</v>
      </c>
      <c r="C11" s="17">
        <v>2700000</v>
      </c>
      <c r="D11" s="17"/>
      <c r="E11" s="19"/>
      <c r="F11" s="19"/>
      <c r="G11" s="19"/>
      <c r="H11" s="19"/>
    </row>
    <row r="12" spans="1:8" ht="20.100000000000001" customHeight="1" x14ac:dyDescent="0.2">
      <c r="A12" s="15" t="s">
        <v>21</v>
      </c>
      <c r="B12" s="16" t="s">
        <v>22</v>
      </c>
      <c r="C12" s="21">
        <v>6154300</v>
      </c>
      <c r="D12" s="21">
        <v>10640</v>
      </c>
      <c r="E12" s="21">
        <v>5749800</v>
      </c>
      <c r="F12" s="21">
        <v>10640</v>
      </c>
      <c r="G12" s="21">
        <v>5749800</v>
      </c>
      <c r="H12" s="21">
        <v>10640</v>
      </c>
    </row>
    <row r="13" spans="1:8" ht="20.100000000000001" customHeight="1" x14ac:dyDescent="0.2">
      <c r="A13" s="15" t="s">
        <v>23</v>
      </c>
      <c r="B13" s="16" t="s">
        <v>24</v>
      </c>
      <c r="C13" s="17">
        <v>3297000</v>
      </c>
      <c r="D13" s="17"/>
      <c r="E13" s="19">
        <v>3297000</v>
      </c>
      <c r="F13" s="19"/>
      <c r="G13" s="19">
        <v>3297000</v>
      </c>
      <c r="H13" s="19"/>
    </row>
    <row r="14" spans="1:8" ht="20.100000000000001" customHeight="1" x14ac:dyDescent="0.2">
      <c r="A14" s="20" t="s">
        <v>25</v>
      </c>
      <c r="B14" s="16" t="s">
        <v>26</v>
      </c>
      <c r="C14" s="17">
        <v>498000</v>
      </c>
      <c r="D14" s="17"/>
      <c r="E14" s="19">
        <v>498000</v>
      </c>
      <c r="F14" s="19"/>
      <c r="G14" s="19">
        <v>498000</v>
      </c>
      <c r="H14" s="19"/>
    </row>
    <row r="15" spans="1:8" ht="20.100000000000001" customHeight="1" x14ac:dyDescent="0.2">
      <c r="A15" s="20" t="s">
        <v>27</v>
      </c>
      <c r="B15" s="16" t="s">
        <v>28</v>
      </c>
      <c r="C15" s="17">
        <v>0</v>
      </c>
      <c r="D15" s="17"/>
      <c r="E15" s="19"/>
      <c r="F15" s="19"/>
      <c r="G15" s="19"/>
      <c r="H15" s="19"/>
    </row>
    <row r="16" spans="1:8" ht="20.100000000000001" customHeight="1" x14ac:dyDescent="0.2">
      <c r="A16" s="20" t="s">
        <v>29</v>
      </c>
      <c r="B16" s="16" t="s">
        <v>30</v>
      </c>
      <c r="C16" s="17">
        <v>814000</v>
      </c>
      <c r="D16" s="17">
        <v>3000</v>
      </c>
      <c r="E16" s="19">
        <v>464000</v>
      </c>
      <c r="F16" s="19">
        <v>3000</v>
      </c>
      <c r="G16" s="19">
        <v>452000</v>
      </c>
      <c r="H16" s="19">
        <v>3000</v>
      </c>
    </row>
    <row r="17" spans="1:20" ht="20.100000000000001" customHeight="1" x14ac:dyDescent="0.2">
      <c r="A17" s="20" t="s">
        <v>31</v>
      </c>
      <c r="B17" s="16" t="s">
        <v>32</v>
      </c>
      <c r="C17" s="17">
        <v>5000</v>
      </c>
      <c r="D17" s="17"/>
      <c r="E17" s="19">
        <v>5000</v>
      </c>
      <c r="F17" s="19"/>
      <c r="G17" s="19">
        <v>5000</v>
      </c>
      <c r="H17" s="19"/>
    </row>
    <row r="18" spans="1:20" ht="20.100000000000001" customHeight="1" x14ac:dyDescent="0.2">
      <c r="A18" s="20" t="s">
        <v>33</v>
      </c>
      <c r="B18" s="16" t="s">
        <v>34</v>
      </c>
      <c r="C18" s="17">
        <v>0</v>
      </c>
      <c r="D18" s="17"/>
      <c r="E18" s="19">
        <v>0</v>
      </c>
      <c r="F18" s="19"/>
      <c r="G18" s="19">
        <v>0</v>
      </c>
      <c r="H18" s="19"/>
    </row>
    <row r="19" spans="1:20" ht="20.100000000000001" customHeight="1" x14ac:dyDescent="0.2">
      <c r="A19" s="20" t="s">
        <v>35</v>
      </c>
      <c r="B19" s="16" t="s">
        <v>36</v>
      </c>
      <c r="C19" s="17">
        <v>505300</v>
      </c>
      <c r="D19" s="17">
        <v>2000</v>
      </c>
      <c r="E19" s="19">
        <v>437800</v>
      </c>
      <c r="F19" s="19">
        <v>2000</v>
      </c>
      <c r="G19" s="19">
        <v>437800</v>
      </c>
      <c r="H19" s="19">
        <v>2000</v>
      </c>
    </row>
    <row r="20" spans="1:20" ht="20.100000000000001" customHeight="1" x14ac:dyDescent="0.2">
      <c r="A20" s="20" t="s">
        <v>37</v>
      </c>
      <c r="B20" s="22" t="s">
        <v>38</v>
      </c>
      <c r="C20" s="21">
        <v>230000</v>
      </c>
      <c r="D20" s="23"/>
      <c r="E20" s="19">
        <v>240000</v>
      </c>
      <c r="F20" s="19"/>
      <c r="G20" s="19">
        <v>250000</v>
      </c>
      <c r="H20" s="19"/>
    </row>
    <row r="21" spans="1:20" ht="20.100000000000001" customHeight="1" x14ac:dyDescent="0.2">
      <c r="A21" s="20" t="s">
        <v>39</v>
      </c>
      <c r="B21" s="22" t="s">
        <v>40</v>
      </c>
      <c r="C21" s="24">
        <v>85000</v>
      </c>
      <c r="D21" s="23"/>
      <c r="E21" s="19">
        <v>88000</v>
      </c>
      <c r="F21" s="19"/>
      <c r="G21" s="19">
        <v>90000</v>
      </c>
      <c r="H21" s="19"/>
    </row>
    <row r="22" spans="1:20" ht="20.100000000000001" customHeight="1" x14ac:dyDescent="0.2">
      <c r="A22" s="20" t="s">
        <v>41</v>
      </c>
      <c r="B22" s="22" t="s">
        <v>42</v>
      </c>
      <c r="C22" s="24">
        <v>16000</v>
      </c>
      <c r="D22" s="23"/>
      <c r="E22" s="19">
        <v>16000</v>
      </c>
      <c r="F22" s="19"/>
      <c r="G22" s="19">
        <v>16000</v>
      </c>
      <c r="H22" s="19"/>
    </row>
    <row r="23" spans="1:20" ht="20.100000000000001" customHeight="1" x14ac:dyDescent="0.2">
      <c r="A23" s="20" t="s">
        <v>43</v>
      </c>
      <c r="B23" s="16" t="s">
        <v>44</v>
      </c>
      <c r="C23" s="25">
        <v>0</v>
      </c>
      <c r="D23" s="17"/>
      <c r="E23" s="19">
        <v>0</v>
      </c>
      <c r="F23" s="19"/>
      <c r="G23" s="19">
        <v>0</v>
      </c>
      <c r="H23" s="19"/>
    </row>
    <row r="24" spans="1:20" ht="20.100000000000001" customHeight="1" x14ac:dyDescent="0.2">
      <c r="A24" s="20" t="s">
        <v>45</v>
      </c>
      <c r="B24" s="16" t="s">
        <v>46</v>
      </c>
      <c r="C24" s="25">
        <v>0</v>
      </c>
      <c r="D24" s="17"/>
      <c r="E24" s="19">
        <v>0</v>
      </c>
      <c r="F24" s="19"/>
      <c r="G24" s="19">
        <v>0</v>
      </c>
      <c r="H24" s="19"/>
    </row>
    <row r="25" spans="1:20" ht="20.100000000000001" customHeight="1" x14ac:dyDescent="0.2">
      <c r="A25" s="20" t="s">
        <v>47</v>
      </c>
      <c r="B25" s="16" t="s">
        <v>48</v>
      </c>
      <c r="C25" s="25">
        <v>0</v>
      </c>
      <c r="D25" s="17"/>
      <c r="E25" s="19">
        <v>0</v>
      </c>
      <c r="F25" s="19"/>
      <c r="G25" s="19">
        <v>0</v>
      </c>
      <c r="H25" s="19"/>
    </row>
    <row r="26" spans="1:20" ht="20.100000000000001" customHeight="1" x14ac:dyDescent="0.2">
      <c r="A26" s="20" t="s">
        <v>49</v>
      </c>
      <c r="B26" s="16" t="s">
        <v>50</v>
      </c>
      <c r="C26" s="17">
        <v>369</v>
      </c>
      <c r="D26" s="17"/>
      <c r="E26" s="19">
        <v>369</v>
      </c>
      <c r="F26" s="19"/>
      <c r="G26" s="19">
        <v>369</v>
      </c>
      <c r="H26" s="19"/>
    </row>
    <row r="27" spans="1:20" ht="20.100000000000001" customHeight="1" x14ac:dyDescent="0.2">
      <c r="A27" s="20" t="s">
        <v>51</v>
      </c>
      <c r="B27" s="16" t="s">
        <v>52</v>
      </c>
      <c r="C27" s="25">
        <v>0</v>
      </c>
      <c r="D27" s="17"/>
      <c r="E27" s="19">
        <v>0</v>
      </c>
      <c r="F27" s="19"/>
      <c r="G27" s="19">
        <v>0</v>
      </c>
      <c r="H27" s="19"/>
    </row>
    <row r="28" spans="1:20" ht="20.100000000000001" customHeight="1" x14ac:dyDescent="0.2">
      <c r="A28" s="20" t="s">
        <v>53</v>
      </c>
      <c r="B28" s="22" t="s">
        <v>54</v>
      </c>
      <c r="C28" s="24">
        <v>555864</v>
      </c>
      <c r="D28" s="17">
        <v>5640</v>
      </c>
      <c r="E28" s="19">
        <v>555864</v>
      </c>
      <c r="F28" s="19">
        <v>5640</v>
      </c>
      <c r="G28" s="19">
        <v>555864</v>
      </c>
      <c r="H28" s="19">
        <v>5640</v>
      </c>
    </row>
    <row r="29" spans="1:20" ht="20.100000000000001" customHeight="1" x14ac:dyDescent="0.2">
      <c r="A29" s="20" t="s">
        <v>55</v>
      </c>
      <c r="B29" s="16" t="s">
        <v>56</v>
      </c>
      <c r="C29" s="25">
        <v>147767</v>
      </c>
      <c r="D29" s="17"/>
      <c r="E29" s="19">
        <v>147767</v>
      </c>
      <c r="F29" s="19"/>
      <c r="G29" s="19">
        <v>147767</v>
      </c>
      <c r="H29" s="19"/>
    </row>
    <row r="30" spans="1:20" ht="20.100000000000001" customHeight="1" x14ac:dyDescent="0.2">
      <c r="A30" s="20" t="s">
        <v>57</v>
      </c>
      <c r="B30" s="16" t="s">
        <v>58</v>
      </c>
      <c r="C30" s="25">
        <v>0</v>
      </c>
      <c r="D30" s="17"/>
      <c r="E30" s="19"/>
      <c r="F30" s="19"/>
      <c r="G30" s="19"/>
      <c r="H30" s="19"/>
    </row>
    <row r="31" spans="1:20" ht="20.100000000000001" customHeight="1" x14ac:dyDescent="0.2">
      <c r="A31" s="20" t="s">
        <v>59</v>
      </c>
      <c r="B31" s="16" t="s">
        <v>60</v>
      </c>
      <c r="C31" s="17">
        <v>0</v>
      </c>
      <c r="D31" s="17"/>
      <c r="E31" s="19">
        <v>0</v>
      </c>
      <c r="F31" s="19"/>
      <c r="G31" s="19">
        <v>0</v>
      </c>
      <c r="H31" s="1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>
        <v>0</v>
      </c>
      <c r="D32" s="17"/>
      <c r="E32" s="19">
        <v>0</v>
      </c>
      <c r="F32" s="19"/>
      <c r="G32" s="19">
        <v>0</v>
      </c>
      <c r="H32" s="19"/>
    </row>
    <row r="33" spans="1:8" ht="20.100000000000001" customHeight="1" x14ac:dyDescent="0.2">
      <c r="A33" s="20" t="s">
        <v>63</v>
      </c>
      <c r="B33" s="16" t="s">
        <v>64</v>
      </c>
      <c r="C33" s="17">
        <v>0</v>
      </c>
      <c r="D33" s="17"/>
      <c r="E33" s="19">
        <v>0</v>
      </c>
      <c r="F33" s="19"/>
      <c r="G33" s="19">
        <v>0</v>
      </c>
      <c r="H33" s="19"/>
    </row>
    <row r="34" spans="1:8" ht="20.100000000000001" customHeight="1" x14ac:dyDescent="0.2">
      <c r="A34" s="15" t="s">
        <v>65</v>
      </c>
      <c r="B34" s="16" t="s">
        <v>66</v>
      </c>
      <c r="C34" s="17">
        <f>C6-C12</f>
        <v>0</v>
      </c>
      <c r="D34" s="17">
        <f>D6-D12</f>
        <v>32798</v>
      </c>
      <c r="E34" s="19">
        <f>E6-E12</f>
        <v>0</v>
      </c>
      <c r="F34" s="19">
        <f>F6-F12</f>
        <v>40058</v>
      </c>
      <c r="G34" s="19">
        <v>0</v>
      </c>
      <c r="H34" s="19">
        <f>H6-H12</f>
        <v>40058</v>
      </c>
    </row>
    <row r="35" spans="1:8" ht="18" customHeight="1" x14ac:dyDescent="0.2">
      <c r="A35" s="26" t="s">
        <v>67</v>
      </c>
      <c r="B35" s="27" t="s">
        <v>68</v>
      </c>
      <c r="C35" s="28">
        <v>18800</v>
      </c>
      <c r="D35" s="28"/>
      <c r="E35" s="29">
        <v>18800</v>
      </c>
      <c r="F35" s="29"/>
      <c r="G35" s="29">
        <v>18800</v>
      </c>
      <c r="H35" s="29"/>
    </row>
    <row r="36" spans="1:8" ht="18" customHeight="1" x14ac:dyDescent="0.2">
      <c r="A36" s="26" t="s">
        <v>69</v>
      </c>
      <c r="B36" s="27" t="s">
        <v>70</v>
      </c>
      <c r="C36" s="28">
        <v>1</v>
      </c>
      <c r="D36" s="28"/>
      <c r="E36" s="29">
        <v>1</v>
      </c>
      <c r="F36" s="29"/>
      <c r="G36" s="29">
        <v>1</v>
      </c>
      <c r="H36" s="29"/>
    </row>
    <row r="37" spans="1:8" ht="18" customHeight="1" x14ac:dyDescent="0.2">
      <c r="A37" s="26" t="s">
        <v>71</v>
      </c>
      <c r="B37" s="27" t="s">
        <v>72</v>
      </c>
      <c r="C37" s="28">
        <v>1</v>
      </c>
      <c r="D37" s="28"/>
      <c r="E37" s="29">
        <v>1</v>
      </c>
      <c r="F37" s="29"/>
      <c r="G37" s="29">
        <v>1</v>
      </c>
      <c r="H37" s="29"/>
    </row>
    <row r="38" spans="1:8" ht="18" customHeight="1" x14ac:dyDescent="0.2">
      <c r="A38" s="30" t="s">
        <v>73</v>
      </c>
      <c r="B38" s="31"/>
      <c r="C38" s="31"/>
      <c r="D38" s="31"/>
    </row>
    <row r="39" spans="1:8" ht="18" customHeight="1" x14ac:dyDescent="0.2">
      <c r="A39" s="64" t="s">
        <v>128</v>
      </c>
      <c r="B39" s="4"/>
      <c r="C39" s="4" t="s">
        <v>81</v>
      </c>
      <c r="D39" s="4" t="s">
        <v>129</v>
      </c>
    </row>
    <row r="40" spans="1:8" ht="18" customHeight="1" x14ac:dyDescent="0.2">
      <c r="A40" s="64" t="s">
        <v>76</v>
      </c>
      <c r="B40" s="4"/>
      <c r="C40" s="4" t="s">
        <v>77</v>
      </c>
      <c r="D40" s="4"/>
    </row>
    <row r="41" spans="1:8" ht="18" customHeight="1" x14ac:dyDescent="0.2">
      <c r="B41" s="4"/>
    </row>
    <row r="42" spans="1:8" ht="18" customHeight="1" x14ac:dyDescent="0.2">
      <c r="B42" s="4"/>
    </row>
    <row r="44" spans="1:8" ht="18" customHeight="1" x14ac:dyDescent="0.2">
      <c r="A44" s="34" t="s">
        <v>130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65" customWidth="1"/>
    <col min="3" max="3" width="13" style="65" customWidth="1"/>
    <col min="4" max="4" width="12.140625" style="65" customWidth="1"/>
    <col min="5" max="6" width="11.42578125" style="65" customWidth="1"/>
    <col min="7" max="7" width="10.85546875" style="65" customWidth="1"/>
    <col min="8" max="8" width="11" style="65" customWidth="1"/>
    <col min="9" max="256" width="9.140625" style="65"/>
    <col min="257" max="257" width="5.7109375" style="65" customWidth="1"/>
    <col min="258" max="258" width="39.140625" style="65" customWidth="1"/>
    <col min="259" max="259" width="13" style="65" customWidth="1"/>
    <col min="260" max="260" width="12.140625" style="65" customWidth="1"/>
    <col min="261" max="262" width="11.42578125" style="65" customWidth="1"/>
    <col min="263" max="263" width="10.85546875" style="65" customWidth="1"/>
    <col min="264" max="264" width="11" style="65" customWidth="1"/>
    <col min="265" max="512" width="9.140625" style="65"/>
    <col min="513" max="513" width="5.7109375" style="65" customWidth="1"/>
    <col min="514" max="514" width="39.140625" style="65" customWidth="1"/>
    <col min="515" max="515" width="13" style="65" customWidth="1"/>
    <col min="516" max="516" width="12.140625" style="65" customWidth="1"/>
    <col min="517" max="518" width="11.42578125" style="65" customWidth="1"/>
    <col min="519" max="519" width="10.85546875" style="65" customWidth="1"/>
    <col min="520" max="520" width="11" style="65" customWidth="1"/>
    <col min="521" max="768" width="9.140625" style="65"/>
    <col min="769" max="769" width="5.7109375" style="65" customWidth="1"/>
    <col min="770" max="770" width="39.140625" style="65" customWidth="1"/>
    <col min="771" max="771" width="13" style="65" customWidth="1"/>
    <col min="772" max="772" width="12.140625" style="65" customWidth="1"/>
    <col min="773" max="774" width="11.42578125" style="65" customWidth="1"/>
    <col min="775" max="775" width="10.85546875" style="65" customWidth="1"/>
    <col min="776" max="776" width="11" style="65" customWidth="1"/>
    <col min="777" max="1024" width="9.140625" style="65"/>
    <col min="1025" max="1025" width="5.7109375" style="65" customWidth="1"/>
    <col min="1026" max="1026" width="39.140625" style="65" customWidth="1"/>
    <col min="1027" max="1027" width="13" style="65" customWidth="1"/>
    <col min="1028" max="1028" width="12.140625" style="65" customWidth="1"/>
    <col min="1029" max="1030" width="11.42578125" style="65" customWidth="1"/>
    <col min="1031" max="1031" width="10.85546875" style="65" customWidth="1"/>
    <col min="1032" max="1032" width="11" style="65" customWidth="1"/>
    <col min="1033" max="1280" width="9.140625" style="65"/>
    <col min="1281" max="1281" width="5.7109375" style="65" customWidth="1"/>
    <col min="1282" max="1282" width="39.140625" style="65" customWidth="1"/>
    <col min="1283" max="1283" width="13" style="65" customWidth="1"/>
    <col min="1284" max="1284" width="12.140625" style="65" customWidth="1"/>
    <col min="1285" max="1286" width="11.42578125" style="65" customWidth="1"/>
    <col min="1287" max="1287" width="10.85546875" style="65" customWidth="1"/>
    <col min="1288" max="1288" width="11" style="65" customWidth="1"/>
    <col min="1289" max="1536" width="9.140625" style="65"/>
    <col min="1537" max="1537" width="5.7109375" style="65" customWidth="1"/>
    <col min="1538" max="1538" width="39.140625" style="65" customWidth="1"/>
    <col min="1539" max="1539" width="13" style="65" customWidth="1"/>
    <col min="1540" max="1540" width="12.140625" style="65" customWidth="1"/>
    <col min="1541" max="1542" width="11.42578125" style="65" customWidth="1"/>
    <col min="1543" max="1543" width="10.85546875" style="65" customWidth="1"/>
    <col min="1544" max="1544" width="11" style="65" customWidth="1"/>
    <col min="1545" max="1792" width="9.140625" style="65"/>
    <col min="1793" max="1793" width="5.7109375" style="65" customWidth="1"/>
    <col min="1794" max="1794" width="39.140625" style="65" customWidth="1"/>
    <col min="1795" max="1795" width="13" style="65" customWidth="1"/>
    <col min="1796" max="1796" width="12.140625" style="65" customWidth="1"/>
    <col min="1797" max="1798" width="11.42578125" style="65" customWidth="1"/>
    <col min="1799" max="1799" width="10.85546875" style="65" customWidth="1"/>
    <col min="1800" max="1800" width="11" style="65" customWidth="1"/>
    <col min="1801" max="2048" width="9.140625" style="65"/>
    <col min="2049" max="2049" width="5.7109375" style="65" customWidth="1"/>
    <col min="2050" max="2050" width="39.140625" style="65" customWidth="1"/>
    <col min="2051" max="2051" width="13" style="65" customWidth="1"/>
    <col min="2052" max="2052" width="12.140625" style="65" customWidth="1"/>
    <col min="2053" max="2054" width="11.42578125" style="65" customWidth="1"/>
    <col min="2055" max="2055" width="10.85546875" style="65" customWidth="1"/>
    <col min="2056" max="2056" width="11" style="65" customWidth="1"/>
    <col min="2057" max="2304" width="9.140625" style="65"/>
    <col min="2305" max="2305" width="5.7109375" style="65" customWidth="1"/>
    <col min="2306" max="2306" width="39.140625" style="65" customWidth="1"/>
    <col min="2307" max="2307" width="13" style="65" customWidth="1"/>
    <col min="2308" max="2308" width="12.140625" style="65" customWidth="1"/>
    <col min="2309" max="2310" width="11.42578125" style="65" customWidth="1"/>
    <col min="2311" max="2311" width="10.85546875" style="65" customWidth="1"/>
    <col min="2312" max="2312" width="11" style="65" customWidth="1"/>
    <col min="2313" max="2560" width="9.140625" style="65"/>
    <col min="2561" max="2561" width="5.7109375" style="65" customWidth="1"/>
    <col min="2562" max="2562" width="39.140625" style="65" customWidth="1"/>
    <col min="2563" max="2563" width="13" style="65" customWidth="1"/>
    <col min="2564" max="2564" width="12.140625" style="65" customWidth="1"/>
    <col min="2565" max="2566" width="11.42578125" style="65" customWidth="1"/>
    <col min="2567" max="2567" width="10.85546875" style="65" customWidth="1"/>
    <col min="2568" max="2568" width="11" style="65" customWidth="1"/>
    <col min="2569" max="2816" width="9.140625" style="65"/>
    <col min="2817" max="2817" width="5.7109375" style="65" customWidth="1"/>
    <col min="2818" max="2818" width="39.140625" style="65" customWidth="1"/>
    <col min="2819" max="2819" width="13" style="65" customWidth="1"/>
    <col min="2820" max="2820" width="12.140625" style="65" customWidth="1"/>
    <col min="2821" max="2822" width="11.42578125" style="65" customWidth="1"/>
    <col min="2823" max="2823" width="10.85546875" style="65" customWidth="1"/>
    <col min="2824" max="2824" width="11" style="65" customWidth="1"/>
    <col min="2825" max="3072" width="9.140625" style="65"/>
    <col min="3073" max="3073" width="5.7109375" style="65" customWidth="1"/>
    <col min="3074" max="3074" width="39.140625" style="65" customWidth="1"/>
    <col min="3075" max="3075" width="13" style="65" customWidth="1"/>
    <col min="3076" max="3076" width="12.140625" style="65" customWidth="1"/>
    <col min="3077" max="3078" width="11.42578125" style="65" customWidth="1"/>
    <col min="3079" max="3079" width="10.85546875" style="65" customWidth="1"/>
    <col min="3080" max="3080" width="11" style="65" customWidth="1"/>
    <col min="3081" max="3328" width="9.140625" style="65"/>
    <col min="3329" max="3329" width="5.7109375" style="65" customWidth="1"/>
    <col min="3330" max="3330" width="39.140625" style="65" customWidth="1"/>
    <col min="3331" max="3331" width="13" style="65" customWidth="1"/>
    <col min="3332" max="3332" width="12.140625" style="65" customWidth="1"/>
    <col min="3333" max="3334" width="11.42578125" style="65" customWidth="1"/>
    <col min="3335" max="3335" width="10.85546875" style="65" customWidth="1"/>
    <col min="3336" max="3336" width="11" style="65" customWidth="1"/>
    <col min="3337" max="3584" width="9.140625" style="65"/>
    <col min="3585" max="3585" width="5.7109375" style="65" customWidth="1"/>
    <col min="3586" max="3586" width="39.140625" style="65" customWidth="1"/>
    <col min="3587" max="3587" width="13" style="65" customWidth="1"/>
    <col min="3588" max="3588" width="12.140625" style="65" customWidth="1"/>
    <col min="3589" max="3590" width="11.42578125" style="65" customWidth="1"/>
    <col min="3591" max="3591" width="10.85546875" style="65" customWidth="1"/>
    <col min="3592" max="3592" width="11" style="65" customWidth="1"/>
    <col min="3593" max="3840" width="9.140625" style="65"/>
    <col min="3841" max="3841" width="5.7109375" style="65" customWidth="1"/>
    <col min="3842" max="3842" width="39.140625" style="65" customWidth="1"/>
    <col min="3843" max="3843" width="13" style="65" customWidth="1"/>
    <col min="3844" max="3844" width="12.140625" style="65" customWidth="1"/>
    <col min="3845" max="3846" width="11.42578125" style="65" customWidth="1"/>
    <col min="3847" max="3847" width="10.85546875" style="65" customWidth="1"/>
    <col min="3848" max="3848" width="11" style="65" customWidth="1"/>
    <col min="3849" max="4096" width="9.140625" style="65"/>
    <col min="4097" max="4097" width="5.7109375" style="65" customWidth="1"/>
    <col min="4098" max="4098" width="39.140625" style="65" customWidth="1"/>
    <col min="4099" max="4099" width="13" style="65" customWidth="1"/>
    <col min="4100" max="4100" width="12.140625" style="65" customWidth="1"/>
    <col min="4101" max="4102" width="11.42578125" style="65" customWidth="1"/>
    <col min="4103" max="4103" width="10.85546875" style="65" customWidth="1"/>
    <col min="4104" max="4104" width="11" style="65" customWidth="1"/>
    <col min="4105" max="4352" width="9.140625" style="65"/>
    <col min="4353" max="4353" width="5.7109375" style="65" customWidth="1"/>
    <col min="4354" max="4354" width="39.140625" style="65" customWidth="1"/>
    <col min="4355" max="4355" width="13" style="65" customWidth="1"/>
    <col min="4356" max="4356" width="12.140625" style="65" customWidth="1"/>
    <col min="4357" max="4358" width="11.42578125" style="65" customWidth="1"/>
    <col min="4359" max="4359" width="10.85546875" style="65" customWidth="1"/>
    <col min="4360" max="4360" width="11" style="65" customWidth="1"/>
    <col min="4361" max="4608" width="9.140625" style="65"/>
    <col min="4609" max="4609" width="5.7109375" style="65" customWidth="1"/>
    <col min="4610" max="4610" width="39.140625" style="65" customWidth="1"/>
    <col min="4611" max="4611" width="13" style="65" customWidth="1"/>
    <col min="4612" max="4612" width="12.140625" style="65" customWidth="1"/>
    <col min="4613" max="4614" width="11.42578125" style="65" customWidth="1"/>
    <col min="4615" max="4615" width="10.85546875" style="65" customWidth="1"/>
    <col min="4616" max="4616" width="11" style="65" customWidth="1"/>
    <col min="4617" max="4864" width="9.140625" style="65"/>
    <col min="4865" max="4865" width="5.7109375" style="65" customWidth="1"/>
    <col min="4866" max="4866" width="39.140625" style="65" customWidth="1"/>
    <col min="4867" max="4867" width="13" style="65" customWidth="1"/>
    <col min="4868" max="4868" width="12.140625" style="65" customWidth="1"/>
    <col min="4869" max="4870" width="11.42578125" style="65" customWidth="1"/>
    <col min="4871" max="4871" width="10.85546875" style="65" customWidth="1"/>
    <col min="4872" max="4872" width="11" style="65" customWidth="1"/>
    <col min="4873" max="5120" width="9.140625" style="65"/>
    <col min="5121" max="5121" width="5.7109375" style="65" customWidth="1"/>
    <col min="5122" max="5122" width="39.140625" style="65" customWidth="1"/>
    <col min="5123" max="5123" width="13" style="65" customWidth="1"/>
    <col min="5124" max="5124" width="12.140625" style="65" customWidth="1"/>
    <col min="5125" max="5126" width="11.42578125" style="65" customWidth="1"/>
    <col min="5127" max="5127" width="10.85546875" style="65" customWidth="1"/>
    <col min="5128" max="5128" width="11" style="65" customWidth="1"/>
    <col min="5129" max="5376" width="9.140625" style="65"/>
    <col min="5377" max="5377" width="5.7109375" style="65" customWidth="1"/>
    <col min="5378" max="5378" width="39.140625" style="65" customWidth="1"/>
    <col min="5379" max="5379" width="13" style="65" customWidth="1"/>
    <col min="5380" max="5380" width="12.140625" style="65" customWidth="1"/>
    <col min="5381" max="5382" width="11.42578125" style="65" customWidth="1"/>
    <col min="5383" max="5383" width="10.85546875" style="65" customWidth="1"/>
    <col min="5384" max="5384" width="11" style="65" customWidth="1"/>
    <col min="5385" max="5632" width="9.140625" style="65"/>
    <col min="5633" max="5633" width="5.7109375" style="65" customWidth="1"/>
    <col min="5634" max="5634" width="39.140625" style="65" customWidth="1"/>
    <col min="5635" max="5635" width="13" style="65" customWidth="1"/>
    <col min="5636" max="5636" width="12.140625" style="65" customWidth="1"/>
    <col min="5637" max="5638" width="11.42578125" style="65" customWidth="1"/>
    <col min="5639" max="5639" width="10.85546875" style="65" customWidth="1"/>
    <col min="5640" max="5640" width="11" style="65" customWidth="1"/>
    <col min="5641" max="5888" width="9.140625" style="65"/>
    <col min="5889" max="5889" width="5.7109375" style="65" customWidth="1"/>
    <col min="5890" max="5890" width="39.140625" style="65" customWidth="1"/>
    <col min="5891" max="5891" width="13" style="65" customWidth="1"/>
    <col min="5892" max="5892" width="12.140625" style="65" customWidth="1"/>
    <col min="5893" max="5894" width="11.42578125" style="65" customWidth="1"/>
    <col min="5895" max="5895" width="10.85546875" style="65" customWidth="1"/>
    <col min="5896" max="5896" width="11" style="65" customWidth="1"/>
    <col min="5897" max="6144" width="9.140625" style="65"/>
    <col min="6145" max="6145" width="5.7109375" style="65" customWidth="1"/>
    <col min="6146" max="6146" width="39.140625" style="65" customWidth="1"/>
    <col min="6147" max="6147" width="13" style="65" customWidth="1"/>
    <col min="6148" max="6148" width="12.140625" style="65" customWidth="1"/>
    <col min="6149" max="6150" width="11.42578125" style="65" customWidth="1"/>
    <col min="6151" max="6151" width="10.85546875" style="65" customWidth="1"/>
    <col min="6152" max="6152" width="11" style="65" customWidth="1"/>
    <col min="6153" max="6400" width="9.140625" style="65"/>
    <col min="6401" max="6401" width="5.7109375" style="65" customWidth="1"/>
    <col min="6402" max="6402" width="39.140625" style="65" customWidth="1"/>
    <col min="6403" max="6403" width="13" style="65" customWidth="1"/>
    <col min="6404" max="6404" width="12.140625" style="65" customWidth="1"/>
    <col min="6405" max="6406" width="11.42578125" style="65" customWidth="1"/>
    <col min="6407" max="6407" width="10.85546875" style="65" customWidth="1"/>
    <col min="6408" max="6408" width="11" style="65" customWidth="1"/>
    <col min="6409" max="6656" width="9.140625" style="65"/>
    <col min="6657" max="6657" width="5.7109375" style="65" customWidth="1"/>
    <col min="6658" max="6658" width="39.140625" style="65" customWidth="1"/>
    <col min="6659" max="6659" width="13" style="65" customWidth="1"/>
    <col min="6660" max="6660" width="12.140625" style="65" customWidth="1"/>
    <col min="6661" max="6662" width="11.42578125" style="65" customWidth="1"/>
    <col min="6663" max="6663" width="10.85546875" style="65" customWidth="1"/>
    <col min="6664" max="6664" width="11" style="65" customWidth="1"/>
    <col min="6665" max="6912" width="9.140625" style="65"/>
    <col min="6913" max="6913" width="5.7109375" style="65" customWidth="1"/>
    <col min="6914" max="6914" width="39.140625" style="65" customWidth="1"/>
    <col min="6915" max="6915" width="13" style="65" customWidth="1"/>
    <col min="6916" max="6916" width="12.140625" style="65" customWidth="1"/>
    <col min="6917" max="6918" width="11.42578125" style="65" customWidth="1"/>
    <col min="6919" max="6919" width="10.85546875" style="65" customWidth="1"/>
    <col min="6920" max="6920" width="11" style="65" customWidth="1"/>
    <col min="6921" max="7168" width="9.140625" style="65"/>
    <col min="7169" max="7169" width="5.7109375" style="65" customWidth="1"/>
    <col min="7170" max="7170" width="39.140625" style="65" customWidth="1"/>
    <col min="7171" max="7171" width="13" style="65" customWidth="1"/>
    <col min="7172" max="7172" width="12.140625" style="65" customWidth="1"/>
    <col min="7173" max="7174" width="11.42578125" style="65" customWidth="1"/>
    <col min="7175" max="7175" width="10.85546875" style="65" customWidth="1"/>
    <col min="7176" max="7176" width="11" style="65" customWidth="1"/>
    <col min="7177" max="7424" width="9.140625" style="65"/>
    <col min="7425" max="7425" width="5.7109375" style="65" customWidth="1"/>
    <col min="7426" max="7426" width="39.140625" style="65" customWidth="1"/>
    <col min="7427" max="7427" width="13" style="65" customWidth="1"/>
    <col min="7428" max="7428" width="12.140625" style="65" customWidth="1"/>
    <col min="7429" max="7430" width="11.42578125" style="65" customWidth="1"/>
    <col min="7431" max="7431" width="10.85546875" style="65" customWidth="1"/>
    <col min="7432" max="7432" width="11" style="65" customWidth="1"/>
    <col min="7433" max="7680" width="9.140625" style="65"/>
    <col min="7681" max="7681" width="5.7109375" style="65" customWidth="1"/>
    <col min="7682" max="7682" width="39.140625" style="65" customWidth="1"/>
    <col min="7683" max="7683" width="13" style="65" customWidth="1"/>
    <col min="7684" max="7684" width="12.140625" style="65" customWidth="1"/>
    <col min="7685" max="7686" width="11.42578125" style="65" customWidth="1"/>
    <col min="7687" max="7687" width="10.85546875" style="65" customWidth="1"/>
    <col min="7688" max="7688" width="11" style="65" customWidth="1"/>
    <col min="7689" max="7936" width="9.140625" style="65"/>
    <col min="7937" max="7937" width="5.7109375" style="65" customWidth="1"/>
    <col min="7938" max="7938" width="39.140625" style="65" customWidth="1"/>
    <col min="7939" max="7939" width="13" style="65" customWidth="1"/>
    <col min="7940" max="7940" width="12.140625" style="65" customWidth="1"/>
    <col min="7941" max="7942" width="11.42578125" style="65" customWidth="1"/>
    <col min="7943" max="7943" width="10.85546875" style="65" customWidth="1"/>
    <col min="7944" max="7944" width="11" style="65" customWidth="1"/>
    <col min="7945" max="8192" width="9.140625" style="65"/>
    <col min="8193" max="8193" width="5.7109375" style="65" customWidth="1"/>
    <col min="8194" max="8194" width="39.140625" style="65" customWidth="1"/>
    <col min="8195" max="8195" width="13" style="65" customWidth="1"/>
    <col min="8196" max="8196" width="12.140625" style="65" customWidth="1"/>
    <col min="8197" max="8198" width="11.42578125" style="65" customWidth="1"/>
    <col min="8199" max="8199" width="10.85546875" style="65" customWidth="1"/>
    <col min="8200" max="8200" width="11" style="65" customWidth="1"/>
    <col min="8201" max="8448" width="9.140625" style="65"/>
    <col min="8449" max="8449" width="5.7109375" style="65" customWidth="1"/>
    <col min="8450" max="8450" width="39.140625" style="65" customWidth="1"/>
    <col min="8451" max="8451" width="13" style="65" customWidth="1"/>
    <col min="8452" max="8452" width="12.140625" style="65" customWidth="1"/>
    <col min="8453" max="8454" width="11.42578125" style="65" customWidth="1"/>
    <col min="8455" max="8455" width="10.85546875" style="65" customWidth="1"/>
    <col min="8456" max="8456" width="11" style="65" customWidth="1"/>
    <col min="8457" max="8704" width="9.140625" style="65"/>
    <col min="8705" max="8705" width="5.7109375" style="65" customWidth="1"/>
    <col min="8706" max="8706" width="39.140625" style="65" customWidth="1"/>
    <col min="8707" max="8707" width="13" style="65" customWidth="1"/>
    <col min="8708" max="8708" width="12.140625" style="65" customWidth="1"/>
    <col min="8709" max="8710" width="11.42578125" style="65" customWidth="1"/>
    <col min="8711" max="8711" width="10.85546875" style="65" customWidth="1"/>
    <col min="8712" max="8712" width="11" style="65" customWidth="1"/>
    <col min="8713" max="8960" width="9.140625" style="65"/>
    <col min="8961" max="8961" width="5.7109375" style="65" customWidth="1"/>
    <col min="8962" max="8962" width="39.140625" style="65" customWidth="1"/>
    <col min="8963" max="8963" width="13" style="65" customWidth="1"/>
    <col min="8964" max="8964" width="12.140625" style="65" customWidth="1"/>
    <col min="8965" max="8966" width="11.42578125" style="65" customWidth="1"/>
    <col min="8967" max="8967" width="10.85546875" style="65" customWidth="1"/>
    <col min="8968" max="8968" width="11" style="65" customWidth="1"/>
    <col min="8969" max="9216" width="9.140625" style="65"/>
    <col min="9217" max="9217" width="5.7109375" style="65" customWidth="1"/>
    <col min="9218" max="9218" width="39.140625" style="65" customWidth="1"/>
    <col min="9219" max="9219" width="13" style="65" customWidth="1"/>
    <col min="9220" max="9220" width="12.140625" style="65" customWidth="1"/>
    <col min="9221" max="9222" width="11.42578125" style="65" customWidth="1"/>
    <col min="9223" max="9223" width="10.85546875" style="65" customWidth="1"/>
    <col min="9224" max="9224" width="11" style="65" customWidth="1"/>
    <col min="9225" max="9472" width="9.140625" style="65"/>
    <col min="9473" max="9473" width="5.7109375" style="65" customWidth="1"/>
    <col min="9474" max="9474" width="39.140625" style="65" customWidth="1"/>
    <col min="9475" max="9475" width="13" style="65" customWidth="1"/>
    <col min="9476" max="9476" width="12.140625" style="65" customWidth="1"/>
    <col min="9477" max="9478" width="11.42578125" style="65" customWidth="1"/>
    <col min="9479" max="9479" width="10.85546875" style="65" customWidth="1"/>
    <col min="9480" max="9480" width="11" style="65" customWidth="1"/>
    <col min="9481" max="9728" width="9.140625" style="65"/>
    <col min="9729" max="9729" width="5.7109375" style="65" customWidth="1"/>
    <col min="9730" max="9730" width="39.140625" style="65" customWidth="1"/>
    <col min="9731" max="9731" width="13" style="65" customWidth="1"/>
    <col min="9732" max="9732" width="12.140625" style="65" customWidth="1"/>
    <col min="9733" max="9734" width="11.42578125" style="65" customWidth="1"/>
    <col min="9735" max="9735" width="10.85546875" style="65" customWidth="1"/>
    <col min="9736" max="9736" width="11" style="65" customWidth="1"/>
    <col min="9737" max="9984" width="9.140625" style="65"/>
    <col min="9985" max="9985" width="5.7109375" style="65" customWidth="1"/>
    <col min="9986" max="9986" width="39.140625" style="65" customWidth="1"/>
    <col min="9987" max="9987" width="13" style="65" customWidth="1"/>
    <col min="9988" max="9988" width="12.140625" style="65" customWidth="1"/>
    <col min="9989" max="9990" width="11.42578125" style="65" customWidth="1"/>
    <col min="9991" max="9991" width="10.85546875" style="65" customWidth="1"/>
    <col min="9992" max="9992" width="11" style="65" customWidth="1"/>
    <col min="9993" max="10240" width="9.140625" style="65"/>
    <col min="10241" max="10241" width="5.7109375" style="65" customWidth="1"/>
    <col min="10242" max="10242" width="39.140625" style="65" customWidth="1"/>
    <col min="10243" max="10243" width="13" style="65" customWidth="1"/>
    <col min="10244" max="10244" width="12.140625" style="65" customWidth="1"/>
    <col min="10245" max="10246" width="11.42578125" style="65" customWidth="1"/>
    <col min="10247" max="10247" width="10.85546875" style="65" customWidth="1"/>
    <col min="10248" max="10248" width="11" style="65" customWidth="1"/>
    <col min="10249" max="10496" width="9.140625" style="65"/>
    <col min="10497" max="10497" width="5.7109375" style="65" customWidth="1"/>
    <col min="10498" max="10498" width="39.140625" style="65" customWidth="1"/>
    <col min="10499" max="10499" width="13" style="65" customWidth="1"/>
    <col min="10500" max="10500" width="12.140625" style="65" customWidth="1"/>
    <col min="10501" max="10502" width="11.42578125" style="65" customWidth="1"/>
    <col min="10503" max="10503" width="10.85546875" style="65" customWidth="1"/>
    <col min="10504" max="10504" width="11" style="65" customWidth="1"/>
    <col min="10505" max="10752" width="9.140625" style="65"/>
    <col min="10753" max="10753" width="5.7109375" style="65" customWidth="1"/>
    <col min="10754" max="10754" width="39.140625" style="65" customWidth="1"/>
    <col min="10755" max="10755" width="13" style="65" customWidth="1"/>
    <col min="10756" max="10756" width="12.140625" style="65" customWidth="1"/>
    <col min="10757" max="10758" width="11.42578125" style="65" customWidth="1"/>
    <col min="10759" max="10759" width="10.85546875" style="65" customWidth="1"/>
    <col min="10760" max="10760" width="11" style="65" customWidth="1"/>
    <col min="10761" max="11008" width="9.140625" style="65"/>
    <col min="11009" max="11009" width="5.7109375" style="65" customWidth="1"/>
    <col min="11010" max="11010" width="39.140625" style="65" customWidth="1"/>
    <col min="11011" max="11011" width="13" style="65" customWidth="1"/>
    <col min="11012" max="11012" width="12.140625" style="65" customWidth="1"/>
    <col min="11013" max="11014" width="11.42578125" style="65" customWidth="1"/>
    <col min="11015" max="11015" width="10.85546875" style="65" customWidth="1"/>
    <col min="11016" max="11016" width="11" style="65" customWidth="1"/>
    <col min="11017" max="11264" width="9.140625" style="65"/>
    <col min="11265" max="11265" width="5.7109375" style="65" customWidth="1"/>
    <col min="11266" max="11266" width="39.140625" style="65" customWidth="1"/>
    <col min="11267" max="11267" width="13" style="65" customWidth="1"/>
    <col min="11268" max="11268" width="12.140625" style="65" customWidth="1"/>
    <col min="11269" max="11270" width="11.42578125" style="65" customWidth="1"/>
    <col min="11271" max="11271" width="10.85546875" style="65" customWidth="1"/>
    <col min="11272" max="11272" width="11" style="65" customWidth="1"/>
    <col min="11273" max="11520" width="9.140625" style="65"/>
    <col min="11521" max="11521" width="5.7109375" style="65" customWidth="1"/>
    <col min="11522" max="11522" width="39.140625" style="65" customWidth="1"/>
    <col min="11523" max="11523" width="13" style="65" customWidth="1"/>
    <col min="11524" max="11524" width="12.140625" style="65" customWidth="1"/>
    <col min="11525" max="11526" width="11.42578125" style="65" customWidth="1"/>
    <col min="11527" max="11527" width="10.85546875" style="65" customWidth="1"/>
    <col min="11528" max="11528" width="11" style="65" customWidth="1"/>
    <col min="11529" max="11776" width="9.140625" style="65"/>
    <col min="11777" max="11777" width="5.7109375" style="65" customWidth="1"/>
    <col min="11778" max="11778" width="39.140625" style="65" customWidth="1"/>
    <col min="11779" max="11779" width="13" style="65" customWidth="1"/>
    <col min="11780" max="11780" width="12.140625" style="65" customWidth="1"/>
    <col min="11781" max="11782" width="11.42578125" style="65" customWidth="1"/>
    <col min="11783" max="11783" width="10.85546875" style="65" customWidth="1"/>
    <col min="11784" max="11784" width="11" style="65" customWidth="1"/>
    <col min="11785" max="12032" width="9.140625" style="65"/>
    <col min="12033" max="12033" width="5.7109375" style="65" customWidth="1"/>
    <col min="12034" max="12034" width="39.140625" style="65" customWidth="1"/>
    <col min="12035" max="12035" width="13" style="65" customWidth="1"/>
    <col min="12036" max="12036" width="12.140625" style="65" customWidth="1"/>
    <col min="12037" max="12038" width="11.42578125" style="65" customWidth="1"/>
    <col min="12039" max="12039" width="10.85546875" style="65" customWidth="1"/>
    <col min="12040" max="12040" width="11" style="65" customWidth="1"/>
    <col min="12041" max="12288" width="9.140625" style="65"/>
    <col min="12289" max="12289" width="5.7109375" style="65" customWidth="1"/>
    <col min="12290" max="12290" width="39.140625" style="65" customWidth="1"/>
    <col min="12291" max="12291" width="13" style="65" customWidth="1"/>
    <col min="12292" max="12292" width="12.140625" style="65" customWidth="1"/>
    <col min="12293" max="12294" width="11.42578125" style="65" customWidth="1"/>
    <col min="12295" max="12295" width="10.85546875" style="65" customWidth="1"/>
    <col min="12296" max="12296" width="11" style="65" customWidth="1"/>
    <col min="12297" max="12544" width="9.140625" style="65"/>
    <col min="12545" max="12545" width="5.7109375" style="65" customWidth="1"/>
    <col min="12546" max="12546" width="39.140625" style="65" customWidth="1"/>
    <col min="12547" max="12547" width="13" style="65" customWidth="1"/>
    <col min="12548" max="12548" width="12.140625" style="65" customWidth="1"/>
    <col min="12549" max="12550" width="11.42578125" style="65" customWidth="1"/>
    <col min="12551" max="12551" width="10.85546875" style="65" customWidth="1"/>
    <col min="12552" max="12552" width="11" style="65" customWidth="1"/>
    <col min="12553" max="12800" width="9.140625" style="65"/>
    <col min="12801" max="12801" width="5.7109375" style="65" customWidth="1"/>
    <col min="12802" max="12802" width="39.140625" style="65" customWidth="1"/>
    <col min="12803" max="12803" width="13" style="65" customWidth="1"/>
    <col min="12804" max="12804" width="12.140625" style="65" customWidth="1"/>
    <col min="12805" max="12806" width="11.42578125" style="65" customWidth="1"/>
    <col min="12807" max="12807" width="10.85546875" style="65" customWidth="1"/>
    <col min="12808" max="12808" width="11" style="65" customWidth="1"/>
    <col min="12809" max="13056" width="9.140625" style="65"/>
    <col min="13057" max="13057" width="5.7109375" style="65" customWidth="1"/>
    <col min="13058" max="13058" width="39.140625" style="65" customWidth="1"/>
    <col min="13059" max="13059" width="13" style="65" customWidth="1"/>
    <col min="13060" max="13060" width="12.140625" style="65" customWidth="1"/>
    <col min="13061" max="13062" width="11.42578125" style="65" customWidth="1"/>
    <col min="13063" max="13063" width="10.85546875" style="65" customWidth="1"/>
    <col min="13064" max="13064" width="11" style="65" customWidth="1"/>
    <col min="13065" max="13312" width="9.140625" style="65"/>
    <col min="13313" max="13313" width="5.7109375" style="65" customWidth="1"/>
    <col min="13314" max="13314" width="39.140625" style="65" customWidth="1"/>
    <col min="13315" max="13315" width="13" style="65" customWidth="1"/>
    <col min="13316" max="13316" width="12.140625" style="65" customWidth="1"/>
    <col min="13317" max="13318" width="11.42578125" style="65" customWidth="1"/>
    <col min="13319" max="13319" width="10.85546875" style="65" customWidth="1"/>
    <col min="13320" max="13320" width="11" style="65" customWidth="1"/>
    <col min="13321" max="13568" width="9.140625" style="65"/>
    <col min="13569" max="13569" width="5.7109375" style="65" customWidth="1"/>
    <col min="13570" max="13570" width="39.140625" style="65" customWidth="1"/>
    <col min="13571" max="13571" width="13" style="65" customWidth="1"/>
    <col min="13572" max="13572" width="12.140625" style="65" customWidth="1"/>
    <col min="13573" max="13574" width="11.42578125" style="65" customWidth="1"/>
    <col min="13575" max="13575" width="10.85546875" style="65" customWidth="1"/>
    <col min="13576" max="13576" width="11" style="65" customWidth="1"/>
    <col min="13577" max="13824" width="9.140625" style="65"/>
    <col min="13825" max="13825" width="5.7109375" style="65" customWidth="1"/>
    <col min="13826" max="13826" width="39.140625" style="65" customWidth="1"/>
    <col min="13827" max="13827" width="13" style="65" customWidth="1"/>
    <col min="13828" max="13828" width="12.140625" style="65" customWidth="1"/>
    <col min="13829" max="13830" width="11.42578125" style="65" customWidth="1"/>
    <col min="13831" max="13831" width="10.85546875" style="65" customWidth="1"/>
    <col min="13832" max="13832" width="11" style="65" customWidth="1"/>
    <col min="13833" max="14080" width="9.140625" style="65"/>
    <col min="14081" max="14081" width="5.7109375" style="65" customWidth="1"/>
    <col min="14082" max="14082" width="39.140625" style="65" customWidth="1"/>
    <col min="14083" max="14083" width="13" style="65" customWidth="1"/>
    <col min="14084" max="14084" width="12.140625" style="65" customWidth="1"/>
    <col min="14085" max="14086" width="11.42578125" style="65" customWidth="1"/>
    <col min="14087" max="14087" width="10.85546875" style="65" customWidth="1"/>
    <col min="14088" max="14088" width="11" style="65" customWidth="1"/>
    <col min="14089" max="14336" width="9.140625" style="65"/>
    <col min="14337" max="14337" width="5.7109375" style="65" customWidth="1"/>
    <col min="14338" max="14338" width="39.140625" style="65" customWidth="1"/>
    <col min="14339" max="14339" width="13" style="65" customWidth="1"/>
    <col min="14340" max="14340" width="12.140625" style="65" customWidth="1"/>
    <col min="14341" max="14342" width="11.42578125" style="65" customWidth="1"/>
    <col min="14343" max="14343" width="10.85546875" style="65" customWidth="1"/>
    <col min="14344" max="14344" width="11" style="65" customWidth="1"/>
    <col min="14345" max="14592" width="9.140625" style="65"/>
    <col min="14593" max="14593" width="5.7109375" style="65" customWidth="1"/>
    <col min="14594" max="14594" width="39.140625" style="65" customWidth="1"/>
    <col min="14595" max="14595" width="13" style="65" customWidth="1"/>
    <col min="14596" max="14596" width="12.140625" style="65" customWidth="1"/>
    <col min="14597" max="14598" width="11.42578125" style="65" customWidth="1"/>
    <col min="14599" max="14599" width="10.85546875" style="65" customWidth="1"/>
    <col min="14600" max="14600" width="11" style="65" customWidth="1"/>
    <col min="14601" max="14848" width="9.140625" style="65"/>
    <col min="14849" max="14849" width="5.7109375" style="65" customWidth="1"/>
    <col min="14850" max="14850" width="39.140625" style="65" customWidth="1"/>
    <col min="14851" max="14851" width="13" style="65" customWidth="1"/>
    <col min="14852" max="14852" width="12.140625" style="65" customWidth="1"/>
    <col min="14853" max="14854" width="11.42578125" style="65" customWidth="1"/>
    <col min="14855" max="14855" width="10.85546875" style="65" customWidth="1"/>
    <col min="14856" max="14856" width="11" style="65" customWidth="1"/>
    <col min="14857" max="15104" width="9.140625" style="65"/>
    <col min="15105" max="15105" width="5.7109375" style="65" customWidth="1"/>
    <col min="15106" max="15106" width="39.140625" style="65" customWidth="1"/>
    <col min="15107" max="15107" width="13" style="65" customWidth="1"/>
    <col min="15108" max="15108" width="12.140625" style="65" customWidth="1"/>
    <col min="15109" max="15110" width="11.42578125" style="65" customWidth="1"/>
    <col min="15111" max="15111" width="10.85546875" style="65" customWidth="1"/>
    <col min="15112" max="15112" width="11" style="65" customWidth="1"/>
    <col min="15113" max="15360" width="9.140625" style="65"/>
    <col min="15361" max="15361" width="5.7109375" style="65" customWidth="1"/>
    <col min="15362" max="15362" width="39.140625" style="65" customWidth="1"/>
    <col min="15363" max="15363" width="13" style="65" customWidth="1"/>
    <col min="15364" max="15364" width="12.140625" style="65" customWidth="1"/>
    <col min="15365" max="15366" width="11.42578125" style="65" customWidth="1"/>
    <col min="15367" max="15367" width="10.85546875" style="65" customWidth="1"/>
    <col min="15368" max="15368" width="11" style="65" customWidth="1"/>
    <col min="15369" max="15616" width="9.140625" style="65"/>
    <col min="15617" max="15617" width="5.7109375" style="65" customWidth="1"/>
    <col min="15618" max="15618" width="39.140625" style="65" customWidth="1"/>
    <col min="15619" max="15619" width="13" style="65" customWidth="1"/>
    <col min="15620" max="15620" width="12.140625" style="65" customWidth="1"/>
    <col min="15621" max="15622" width="11.42578125" style="65" customWidth="1"/>
    <col min="15623" max="15623" width="10.85546875" style="65" customWidth="1"/>
    <col min="15624" max="15624" width="11" style="65" customWidth="1"/>
    <col min="15625" max="15872" width="9.140625" style="65"/>
    <col min="15873" max="15873" width="5.7109375" style="65" customWidth="1"/>
    <col min="15874" max="15874" width="39.140625" style="65" customWidth="1"/>
    <col min="15875" max="15875" width="13" style="65" customWidth="1"/>
    <col min="15876" max="15876" width="12.140625" style="65" customWidth="1"/>
    <col min="15877" max="15878" width="11.42578125" style="65" customWidth="1"/>
    <col min="15879" max="15879" width="10.85546875" style="65" customWidth="1"/>
    <col min="15880" max="15880" width="11" style="65" customWidth="1"/>
    <col min="15881" max="16128" width="9.140625" style="65"/>
    <col min="16129" max="16129" width="5.7109375" style="65" customWidth="1"/>
    <col min="16130" max="16130" width="39.140625" style="65" customWidth="1"/>
    <col min="16131" max="16131" width="13" style="65" customWidth="1"/>
    <col min="16132" max="16132" width="12.140625" style="65" customWidth="1"/>
    <col min="16133" max="16134" width="11.42578125" style="65" customWidth="1"/>
    <col min="16135" max="16135" width="10.85546875" style="65" customWidth="1"/>
    <col min="16136" max="16136" width="11" style="65" customWidth="1"/>
    <col min="16137" max="16384" width="9.140625" style="65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3"/>
      <c r="B2" s="69" t="s">
        <v>146</v>
      </c>
      <c r="C2" s="70"/>
      <c r="D2" s="70"/>
      <c r="E2" s="71"/>
      <c r="F2" s="71"/>
      <c r="G2" s="72" t="s">
        <v>147</v>
      </c>
      <c r="H2" s="71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6" t="s">
        <v>4</v>
      </c>
      <c r="D4" s="217"/>
      <c r="E4" s="73" t="s">
        <v>5</v>
      </c>
      <c r="F4" s="74"/>
      <c r="G4" s="75" t="s">
        <v>6</v>
      </c>
      <c r="H4" s="74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76" t="s">
        <v>10</v>
      </c>
      <c r="C6" s="77">
        <v>1795870</v>
      </c>
      <c r="D6" s="77">
        <v>15000</v>
      </c>
      <c r="E6" s="77">
        <v>1808128</v>
      </c>
      <c r="F6" s="77">
        <v>15000</v>
      </c>
      <c r="G6" s="77">
        <v>1852628</v>
      </c>
      <c r="H6" s="77">
        <v>15000</v>
      </c>
    </row>
    <row r="7" spans="1:8" ht="20.100000000000001" customHeight="1" x14ac:dyDescent="0.2">
      <c r="A7" s="15" t="s">
        <v>11</v>
      </c>
      <c r="B7" s="16" t="s">
        <v>12</v>
      </c>
      <c r="C7" s="18">
        <v>445500</v>
      </c>
      <c r="D7" s="17">
        <v>15000</v>
      </c>
      <c r="E7" s="19">
        <v>400000</v>
      </c>
      <c r="F7" s="19">
        <v>15000</v>
      </c>
      <c r="G7" s="19">
        <v>410000</v>
      </c>
      <c r="H7" s="19">
        <v>15000</v>
      </c>
    </row>
    <row r="8" spans="1:8" ht="20.100000000000001" customHeight="1" x14ac:dyDescent="0.2">
      <c r="A8" s="15" t="s">
        <v>13</v>
      </c>
      <c r="B8" s="16" t="s">
        <v>14</v>
      </c>
      <c r="C8" s="17">
        <v>370</v>
      </c>
      <c r="D8" s="17">
        <v>0</v>
      </c>
      <c r="E8" s="19">
        <v>370</v>
      </c>
      <c r="F8" s="19">
        <v>0</v>
      </c>
      <c r="G8" s="19">
        <v>370</v>
      </c>
      <c r="H8" s="19">
        <v>0</v>
      </c>
    </row>
    <row r="9" spans="1:8" ht="20.100000000000001" customHeight="1" x14ac:dyDescent="0.2">
      <c r="A9" s="15" t="s">
        <v>15</v>
      </c>
      <c r="B9" s="16" t="s">
        <v>16</v>
      </c>
      <c r="C9" s="17">
        <v>1350000</v>
      </c>
      <c r="D9" s="17">
        <f>D10+D11</f>
        <v>0</v>
      </c>
      <c r="E9" s="17">
        <f>E10+E11</f>
        <v>1407758</v>
      </c>
      <c r="F9" s="17">
        <f>F10+F11</f>
        <v>0</v>
      </c>
      <c r="G9" s="17">
        <f>G10+G11</f>
        <v>1442258</v>
      </c>
      <c r="H9" s="17">
        <f>H10+H11</f>
        <v>0</v>
      </c>
    </row>
    <row r="10" spans="1:8" ht="20.100000000000001" customHeight="1" x14ac:dyDescent="0.2">
      <c r="A10" s="20" t="s">
        <v>17</v>
      </c>
      <c r="B10" s="16" t="s">
        <v>18</v>
      </c>
      <c r="C10" s="17"/>
      <c r="D10" s="17"/>
      <c r="E10" s="19"/>
      <c r="F10" s="19"/>
      <c r="G10" s="19"/>
      <c r="H10" s="19"/>
    </row>
    <row r="11" spans="1:8" ht="20.100000000000001" customHeight="1" x14ac:dyDescent="0.2">
      <c r="A11" s="20" t="s">
        <v>19</v>
      </c>
      <c r="B11" s="78" t="s">
        <v>20</v>
      </c>
      <c r="C11" s="79">
        <v>1350000</v>
      </c>
      <c r="D11" s="79"/>
      <c r="E11" s="80">
        <v>1407758</v>
      </c>
      <c r="F11" s="80"/>
      <c r="G11" s="80">
        <v>1442258</v>
      </c>
      <c r="H11" s="80"/>
    </row>
    <row r="12" spans="1:8" ht="20.100000000000001" customHeight="1" x14ac:dyDescent="0.2">
      <c r="A12" s="15" t="s">
        <v>21</v>
      </c>
      <c r="B12" s="81" t="s">
        <v>22</v>
      </c>
      <c r="C12" s="82">
        <v>1795870</v>
      </c>
      <c r="D12" s="82">
        <v>10000</v>
      </c>
      <c r="E12" s="82">
        <f>SUM(E13:E33)</f>
        <v>1808128</v>
      </c>
      <c r="F12" s="82">
        <v>10000</v>
      </c>
      <c r="G12" s="82">
        <f>SUM(G13:G33)</f>
        <v>1852628</v>
      </c>
      <c r="H12" s="82">
        <v>10000</v>
      </c>
    </row>
    <row r="13" spans="1:8" ht="20.100000000000001" customHeight="1" x14ac:dyDescent="0.2">
      <c r="A13" s="15" t="s">
        <v>23</v>
      </c>
      <c r="B13" s="83" t="s">
        <v>24</v>
      </c>
      <c r="C13" s="25">
        <v>271000</v>
      </c>
      <c r="D13" s="25"/>
      <c r="E13" s="84">
        <v>280000</v>
      </c>
      <c r="F13" s="84"/>
      <c r="G13" s="84">
        <v>287000</v>
      </c>
      <c r="H13" s="84"/>
    </row>
    <row r="14" spans="1:8" ht="20.100000000000001" customHeight="1" x14ac:dyDescent="0.2">
      <c r="A14" s="20" t="s">
        <v>25</v>
      </c>
      <c r="B14" s="83" t="s">
        <v>26</v>
      </c>
      <c r="C14" s="25">
        <v>401000</v>
      </c>
      <c r="D14" s="25"/>
      <c r="E14" s="84">
        <v>407000</v>
      </c>
      <c r="F14" s="84"/>
      <c r="G14" s="84">
        <v>413000</v>
      </c>
      <c r="H14" s="84"/>
    </row>
    <row r="15" spans="1:8" ht="20.100000000000001" customHeight="1" x14ac:dyDescent="0.2">
      <c r="A15" s="20" t="s">
        <v>27</v>
      </c>
      <c r="B15" s="83" t="s">
        <v>28</v>
      </c>
      <c r="C15" s="25">
        <v>0</v>
      </c>
      <c r="D15" s="25"/>
      <c r="E15" s="84">
        <v>0</v>
      </c>
      <c r="F15" s="84"/>
      <c r="G15" s="84">
        <v>0</v>
      </c>
      <c r="H15" s="84"/>
    </row>
    <row r="16" spans="1:8" ht="20.100000000000001" customHeight="1" x14ac:dyDescent="0.2">
      <c r="A16" s="20" t="s">
        <v>29</v>
      </c>
      <c r="B16" s="83" t="s">
        <v>30</v>
      </c>
      <c r="C16" s="25">
        <v>340540</v>
      </c>
      <c r="D16" s="25"/>
      <c r="E16" s="84">
        <v>360000</v>
      </c>
      <c r="F16" s="84"/>
      <c r="G16" s="84">
        <v>370000</v>
      </c>
      <c r="H16" s="84"/>
    </row>
    <row r="17" spans="1:20" ht="20.100000000000001" customHeight="1" x14ac:dyDescent="0.2">
      <c r="A17" s="20" t="s">
        <v>31</v>
      </c>
      <c r="B17" s="83" t="s">
        <v>32</v>
      </c>
      <c r="C17" s="25">
        <v>2200</v>
      </c>
      <c r="D17" s="25"/>
      <c r="E17" s="84">
        <v>2200</v>
      </c>
      <c r="F17" s="84"/>
      <c r="G17" s="84">
        <v>2200</v>
      </c>
      <c r="H17" s="84"/>
    </row>
    <row r="18" spans="1:20" ht="20.100000000000001" customHeight="1" x14ac:dyDescent="0.2">
      <c r="A18" s="20" t="s">
        <v>33</v>
      </c>
      <c r="B18" s="83" t="s">
        <v>34</v>
      </c>
      <c r="C18" s="25">
        <v>1252</v>
      </c>
      <c r="D18" s="25"/>
      <c r="E18" s="84">
        <v>1200</v>
      </c>
      <c r="F18" s="84"/>
      <c r="G18" s="84">
        <v>1200</v>
      </c>
      <c r="H18" s="84"/>
    </row>
    <row r="19" spans="1:20" ht="20.100000000000001" customHeight="1" x14ac:dyDescent="0.2">
      <c r="A19" s="20" t="s">
        <v>35</v>
      </c>
      <c r="B19" s="83" t="s">
        <v>36</v>
      </c>
      <c r="C19" s="25">
        <v>420650</v>
      </c>
      <c r="D19" s="25"/>
      <c r="E19" s="84">
        <v>387000</v>
      </c>
      <c r="F19" s="84"/>
      <c r="G19" s="84">
        <v>397000</v>
      </c>
      <c r="H19" s="84"/>
    </row>
    <row r="20" spans="1:20" ht="20.100000000000001" customHeight="1" x14ac:dyDescent="0.2">
      <c r="A20" s="20" t="s">
        <v>37</v>
      </c>
      <c r="B20" s="85" t="s">
        <v>38</v>
      </c>
      <c r="C20" s="24">
        <v>0</v>
      </c>
      <c r="D20" s="86"/>
      <c r="E20" s="84">
        <v>0</v>
      </c>
      <c r="F20" s="84"/>
      <c r="G20" s="84">
        <v>0</v>
      </c>
      <c r="H20" s="84"/>
    </row>
    <row r="21" spans="1:20" ht="20.100000000000001" customHeight="1" x14ac:dyDescent="0.2">
      <c r="A21" s="20" t="s">
        <v>39</v>
      </c>
      <c r="B21" s="85" t="s">
        <v>40</v>
      </c>
      <c r="C21" s="24">
        <v>0</v>
      </c>
      <c r="D21" s="86"/>
      <c r="E21" s="84">
        <v>0</v>
      </c>
      <c r="F21" s="84"/>
      <c r="G21" s="84">
        <v>0</v>
      </c>
      <c r="H21" s="84"/>
    </row>
    <row r="22" spans="1:20" ht="20.100000000000001" customHeight="1" x14ac:dyDescent="0.2">
      <c r="A22" s="20" t="s">
        <v>41</v>
      </c>
      <c r="B22" s="85" t="s">
        <v>42</v>
      </c>
      <c r="C22" s="24">
        <v>25000</v>
      </c>
      <c r="D22" s="86"/>
      <c r="E22" s="84">
        <v>26000</v>
      </c>
      <c r="F22" s="84"/>
      <c r="G22" s="84">
        <v>27000</v>
      </c>
      <c r="H22" s="84"/>
    </row>
    <row r="23" spans="1:20" ht="20.100000000000001" customHeight="1" x14ac:dyDescent="0.2">
      <c r="A23" s="20" t="s">
        <v>43</v>
      </c>
      <c r="B23" s="83" t="s">
        <v>44</v>
      </c>
      <c r="C23" s="25">
        <v>0</v>
      </c>
      <c r="D23" s="25"/>
      <c r="E23" s="84">
        <v>0</v>
      </c>
      <c r="F23" s="84"/>
      <c r="G23" s="84">
        <v>0</v>
      </c>
      <c r="H23" s="84"/>
    </row>
    <row r="24" spans="1:20" ht="20.100000000000001" customHeight="1" x14ac:dyDescent="0.2">
      <c r="A24" s="20" t="s">
        <v>45</v>
      </c>
      <c r="B24" s="83" t="s">
        <v>46</v>
      </c>
      <c r="C24" s="25">
        <v>0</v>
      </c>
      <c r="D24" s="25"/>
      <c r="E24" s="84">
        <v>0</v>
      </c>
      <c r="F24" s="84"/>
      <c r="G24" s="84">
        <v>0</v>
      </c>
      <c r="H24" s="84"/>
    </row>
    <row r="25" spans="1:20" ht="20.100000000000001" customHeight="1" x14ac:dyDescent="0.2">
      <c r="A25" s="20" t="s">
        <v>47</v>
      </c>
      <c r="B25" s="83" t="s">
        <v>48</v>
      </c>
      <c r="C25" s="25">
        <v>0</v>
      </c>
      <c r="D25" s="25"/>
      <c r="E25" s="84">
        <v>0</v>
      </c>
      <c r="F25" s="84"/>
      <c r="G25" s="84">
        <v>0</v>
      </c>
      <c r="H25" s="84"/>
    </row>
    <row r="26" spans="1:20" ht="20.100000000000001" customHeight="1" x14ac:dyDescent="0.2">
      <c r="A26" s="20" t="s">
        <v>49</v>
      </c>
      <c r="B26" s="83" t="s">
        <v>50</v>
      </c>
      <c r="C26" s="25">
        <v>3500</v>
      </c>
      <c r="D26" s="25"/>
      <c r="E26" s="84">
        <v>4000</v>
      </c>
      <c r="F26" s="84"/>
      <c r="G26" s="84">
        <v>4500</v>
      </c>
      <c r="H26" s="84"/>
    </row>
    <row r="27" spans="1:20" ht="20.100000000000001" customHeight="1" x14ac:dyDescent="0.2">
      <c r="A27" s="20" t="s">
        <v>51</v>
      </c>
      <c r="B27" s="83" t="s">
        <v>52</v>
      </c>
      <c r="C27" s="25">
        <v>0</v>
      </c>
      <c r="D27" s="25"/>
      <c r="E27" s="84">
        <v>0</v>
      </c>
      <c r="F27" s="84"/>
      <c r="G27" s="84">
        <v>0</v>
      </c>
      <c r="H27" s="84"/>
    </row>
    <row r="28" spans="1:20" ht="20.100000000000001" customHeight="1" x14ac:dyDescent="0.2">
      <c r="A28" s="20" t="s">
        <v>53</v>
      </c>
      <c r="B28" s="85" t="s">
        <v>54</v>
      </c>
      <c r="C28" s="24">
        <v>130728</v>
      </c>
      <c r="D28" s="25"/>
      <c r="E28" s="84">
        <v>130728</v>
      </c>
      <c r="F28" s="84"/>
      <c r="G28" s="84">
        <v>130728</v>
      </c>
      <c r="H28" s="84"/>
    </row>
    <row r="29" spans="1:20" ht="20.100000000000001" customHeight="1" x14ac:dyDescent="0.2">
      <c r="A29" s="20" t="s">
        <v>55</v>
      </c>
      <c r="B29" s="83" t="s">
        <v>56</v>
      </c>
      <c r="C29" s="25">
        <v>200000</v>
      </c>
      <c r="D29" s="25">
        <v>10000</v>
      </c>
      <c r="E29" s="84">
        <v>210000</v>
      </c>
      <c r="F29" s="84">
        <v>10000</v>
      </c>
      <c r="G29" s="84">
        <v>220000</v>
      </c>
      <c r="H29" s="84">
        <v>10000</v>
      </c>
    </row>
    <row r="30" spans="1:20" ht="20.100000000000001" customHeight="1" x14ac:dyDescent="0.2">
      <c r="A30" s="20" t="s">
        <v>57</v>
      </c>
      <c r="B30" s="83" t="s">
        <v>58</v>
      </c>
      <c r="C30" s="25">
        <v>0</v>
      </c>
      <c r="D30" s="25"/>
      <c r="E30" s="84">
        <v>0</v>
      </c>
      <c r="F30" s="84"/>
      <c r="G30" s="84">
        <v>0</v>
      </c>
      <c r="H30" s="84"/>
    </row>
    <row r="31" spans="1:20" ht="20.100000000000001" customHeight="1" x14ac:dyDescent="0.2">
      <c r="A31" s="20" t="s">
        <v>59</v>
      </c>
      <c r="B31" s="83" t="s">
        <v>60</v>
      </c>
      <c r="C31" s="25">
        <v>0</v>
      </c>
      <c r="D31" s="25"/>
      <c r="E31" s="84">
        <v>0</v>
      </c>
      <c r="F31" s="84"/>
      <c r="G31" s="84">
        <v>0</v>
      </c>
      <c r="H31" s="84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83" t="s">
        <v>62</v>
      </c>
      <c r="C32" s="25">
        <v>0</v>
      </c>
      <c r="D32" s="25"/>
      <c r="E32" s="84">
        <v>0</v>
      </c>
      <c r="F32" s="84"/>
      <c r="G32" s="84">
        <v>0</v>
      </c>
      <c r="H32" s="84"/>
    </row>
    <row r="33" spans="1:8" ht="20.100000000000001" customHeight="1" x14ac:dyDescent="0.2">
      <c r="A33" s="20" t="s">
        <v>63</v>
      </c>
      <c r="B33" s="83" t="s">
        <v>64</v>
      </c>
      <c r="C33" s="25">
        <v>0</v>
      </c>
      <c r="D33" s="25"/>
      <c r="E33" s="84">
        <v>0</v>
      </c>
      <c r="F33" s="84"/>
      <c r="G33" s="84">
        <v>0</v>
      </c>
      <c r="H33" s="84"/>
    </row>
    <row r="34" spans="1:8" ht="20.100000000000001" customHeight="1" x14ac:dyDescent="0.2">
      <c r="A34" s="15" t="s">
        <v>65</v>
      </c>
      <c r="B34" s="81" t="s">
        <v>66</v>
      </c>
      <c r="C34" s="82">
        <f>C6-C12</f>
        <v>0</v>
      </c>
      <c r="D34" s="82">
        <f>D6-D12</f>
        <v>5000</v>
      </c>
      <c r="E34" s="87">
        <f>E6-E12</f>
        <v>0</v>
      </c>
      <c r="F34" s="87">
        <f>F6-F12</f>
        <v>5000</v>
      </c>
      <c r="G34" s="87">
        <v>0</v>
      </c>
      <c r="H34" s="87">
        <f>H6-H12</f>
        <v>5000</v>
      </c>
    </row>
    <row r="35" spans="1:8" ht="18" customHeight="1" x14ac:dyDescent="0.2">
      <c r="A35" s="26" t="s">
        <v>67</v>
      </c>
      <c r="B35" s="88" t="s">
        <v>68</v>
      </c>
      <c r="C35" s="89"/>
      <c r="D35" s="89"/>
      <c r="E35" s="90"/>
      <c r="F35" s="90"/>
      <c r="G35" s="90"/>
      <c r="H35" s="90"/>
    </row>
    <row r="36" spans="1:8" ht="18" customHeight="1" x14ac:dyDescent="0.2">
      <c r="A36" s="26" t="s">
        <v>69</v>
      </c>
      <c r="B36" s="88" t="s">
        <v>70</v>
      </c>
      <c r="C36" s="89"/>
      <c r="D36" s="89"/>
      <c r="E36" s="90"/>
      <c r="F36" s="90"/>
      <c r="G36" s="90"/>
      <c r="H36" s="90"/>
    </row>
    <row r="37" spans="1:8" ht="18" customHeight="1" x14ac:dyDescent="0.2">
      <c r="A37" s="26" t="s">
        <v>71</v>
      </c>
      <c r="B37" s="88" t="s">
        <v>72</v>
      </c>
      <c r="C37" s="89"/>
      <c r="D37" s="89"/>
      <c r="E37" s="90"/>
      <c r="F37" s="90"/>
      <c r="G37" s="90"/>
      <c r="H37" s="90"/>
    </row>
    <row r="38" spans="1:8" ht="18" customHeight="1" x14ac:dyDescent="0.2">
      <c r="A38" s="30" t="s">
        <v>73</v>
      </c>
      <c r="B38" s="31"/>
      <c r="C38" s="31"/>
      <c r="D38" s="31"/>
      <c r="E38" s="63"/>
      <c r="F38" s="63"/>
      <c r="G38" s="63"/>
      <c r="H38" s="63"/>
    </row>
    <row r="39" spans="1:8" ht="18" customHeight="1" x14ac:dyDescent="0.2">
      <c r="A39" s="64" t="s">
        <v>80</v>
      </c>
      <c r="B39" s="4"/>
      <c r="C39" s="4"/>
      <c r="D39" s="4"/>
    </row>
    <row r="40" spans="1:8" ht="18" customHeight="1" x14ac:dyDescent="0.2">
      <c r="A40" s="64" t="s">
        <v>76</v>
      </c>
      <c r="B40" s="4"/>
      <c r="C40" s="4" t="s">
        <v>148</v>
      </c>
      <c r="D40" s="4"/>
    </row>
    <row r="41" spans="1:8" ht="18" customHeight="1" x14ac:dyDescent="0.2">
      <c r="B41" s="4"/>
      <c r="C41" s="91">
        <v>43713</v>
      </c>
    </row>
    <row r="42" spans="1:8" ht="18" customHeight="1" x14ac:dyDescent="0.2">
      <c r="B42" s="4"/>
    </row>
    <row r="44" spans="1:8" ht="18" customHeight="1" x14ac:dyDescent="0.2">
      <c r="A44" s="34" t="s">
        <v>130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59" customWidth="1"/>
    <col min="3" max="3" width="13" style="59" customWidth="1"/>
    <col min="4" max="4" width="12.140625" style="59" customWidth="1"/>
    <col min="5" max="6" width="11.42578125" style="59" customWidth="1"/>
    <col min="7" max="7" width="10.85546875" style="59" customWidth="1"/>
    <col min="8" max="8" width="11" style="59" customWidth="1"/>
    <col min="9" max="256" width="9.140625" style="59"/>
    <col min="257" max="257" width="5.7109375" style="59" customWidth="1"/>
    <col min="258" max="258" width="39.140625" style="59" customWidth="1"/>
    <col min="259" max="259" width="13" style="59" customWidth="1"/>
    <col min="260" max="260" width="12.140625" style="59" customWidth="1"/>
    <col min="261" max="262" width="11.42578125" style="59" customWidth="1"/>
    <col min="263" max="263" width="10.85546875" style="59" customWidth="1"/>
    <col min="264" max="264" width="11" style="59" customWidth="1"/>
    <col min="265" max="512" width="9.140625" style="59"/>
    <col min="513" max="513" width="5.7109375" style="59" customWidth="1"/>
    <col min="514" max="514" width="39.140625" style="59" customWidth="1"/>
    <col min="515" max="515" width="13" style="59" customWidth="1"/>
    <col min="516" max="516" width="12.140625" style="59" customWidth="1"/>
    <col min="517" max="518" width="11.42578125" style="59" customWidth="1"/>
    <col min="519" max="519" width="10.85546875" style="59" customWidth="1"/>
    <col min="520" max="520" width="11" style="59" customWidth="1"/>
    <col min="521" max="768" width="9.140625" style="59"/>
    <col min="769" max="769" width="5.7109375" style="59" customWidth="1"/>
    <col min="770" max="770" width="39.140625" style="59" customWidth="1"/>
    <col min="771" max="771" width="13" style="59" customWidth="1"/>
    <col min="772" max="772" width="12.140625" style="59" customWidth="1"/>
    <col min="773" max="774" width="11.42578125" style="59" customWidth="1"/>
    <col min="775" max="775" width="10.85546875" style="59" customWidth="1"/>
    <col min="776" max="776" width="11" style="59" customWidth="1"/>
    <col min="777" max="1024" width="9.140625" style="59"/>
    <col min="1025" max="1025" width="5.7109375" style="59" customWidth="1"/>
    <col min="1026" max="1026" width="39.140625" style="59" customWidth="1"/>
    <col min="1027" max="1027" width="13" style="59" customWidth="1"/>
    <col min="1028" max="1028" width="12.140625" style="59" customWidth="1"/>
    <col min="1029" max="1030" width="11.42578125" style="59" customWidth="1"/>
    <col min="1031" max="1031" width="10.85546875" style="59" customWidth="1"/>
    <col min="1032" max="1032" width="11" style="59" customWidth="1"/>
    <col min="1033" max="1280" width="9.140625" style="59"/>
    <col min="1281" max="1281" width="5.7109375" style="59" customWidth="1"/>
    <col min="1282" max="1282" width="39.140625" style="59" customWidth="1"/>
    <col min="1283" max="1283" width="13" style="59" customWidth="1"/>
    <col min="1284" max="1284" width="12.140625" style="59" customWidth="1"/>
    <col min="1285" max="1286" width="11.42578125" style="59" customWidth="1"/>
    <col min="1287" max="1287" width="10.85546875" style="59" customWidth="1"/>
    <col min="1288" max="1288" width="11" style="59" customWidth="1"/>
    <col min="1289" max="1536" width="9.140625" style="59"/>
    <col min="1537" max="1537" width="5.7109375" style="59" customWidth="1"/>
    <col min="1538" max="1538" width="39.140625" style="59" customWidth="1"/>
    <col min="1539" max="1539" width="13" style="59" customWidth="1"/>
    <col min="1540" max="1540" width="12.140625" style="59" customWidth="1"/>
    <col min="1541" max="1542" width="11.42578125" style="59" customWidth="1"/>
    <col min="1543" max="1543" width="10.85546875" style="59" customWidth="1"/>
    <col min="1544" max="1544" width="11" style="59" customWidth="1"/>
    <col min="1545" max="1792" width="9.140625" style="59"/>
    <col min="1793" max="1793" width="5.7109375" style="59" customWidth="1"/>
    <col min="1794" max="1794" width="39.140625" style="59" customWidth="1"/>
    <col min="1795" max="1795" width="13" style="59" customWidth="1"/>
    <col min="1796" max="1796" width="12.140625" style="59" customWidth="1"/>
    <col min="1797" max="1798" width="11.42578125" style="59" customWidth="1"/>
    <col min="1799" max="1799" width="10.85546875" style="59" customWidth="1"/>
    <col min="1800" max="1800" width="11" style="59" customWidth="1"/>
    <col min="1801" max="2048" width="9.140625" style="59"/>
    <col min="2049" max="2049" width="5.7109375" style="59" customWidth="1"/>
    <col min="2050" max="2050" width="39.140625" style="59" customWidth="1"/>
    <col min="2051" max="2051" width="13" style="59" customWidth="1"/>
    <col min="2052" max="2052" width="12.140625" style="59" customWidth="1"/>
    <col min="2053" max="2054" width="11.42578125" style="59" customWidth="1"/>
    <col min="2055" max="2055" width="10.85546875" style="59" customWidth="1"/>
    <col min="2056" max="2056" width="11" style="59" customWidth="1"/>
    <col min="2057" max="2304" width="9.140625" style="59"/>
    <col min="2305" max="2305" width="5.7109375" style="59" customWidth="1"/>
    <col min="2306" max="2306" width="39.140625" style="59" customWidth="1"/>
    <col min="2307" max="2307" width="13" style="59" customWidth="1"/>
    <col min="2308" max="2308" width="12.140625" style="59" customWidth="1"/>
    <col min="2309" max="2310" width="11.42578125" style="59" customWidth="1"/>
    <col min="2311" max="2311" width="10.85546875" style="59" customWidth="1"/>
    <col min="2312" max="2312" width="11" style="59" customWidth="1"/>
    <col min="2313" max="2560" width="9.140625" style="59"/>
    <col min="2561" max="2561" width="5.7109375" style="59" customWidth="1"/>
    <col min="2562" max="2562" width="39.140625" style="59" customWidth="1"/>
    <col min="2563" max="2563" width="13" style="59" customWidth="1"/>
    <col min="2564" max="2564" width="12.140625" style="59" customWidth="1"/>
    <col min="2565" max="2566" width="11.42578125" style="59" customWidth="1"/>
    <col min="2567" max="2567" width="10.85546875" style="59" customWidth="1"/>
    <col min="2568" max="2568" width="11" style="59" customWidth="1"/>
    <col min="2569" max="2816" width="9.140625" style="59"/>
    <col min="2817" max="2817" width="5.7109375" style="59" customWidth="1"/>
    <col min="2818" max="2818" width="39.140625" style="59" customWidth="1"/>
    <col min="2819" max="2819" width="13" style="59" customWidth="1"/>
    <col min="2820" max="2820" width="12.140625" style="59" customWidth="1"/>
    <col min="2821" max="2822" width="11.42578125" style="59" customWidth="1"/>
    <col min="2823" max="2823" width="10.85546875" style="59" customWidth="1"/>
    <col min="2824" max="2824" width="11" style="59" customWidth="1"/>
    <col min="2825" max="3072" width="9.140625" style="59"/>
    <col min="3073" max="3073" width="5.7109375" style="59" customWidth="1"/>
    <col min="3074" max="3074" width="39.140625" style="59" customWidth="1"/>
    <col min="3075" max="3075" width="13" style="59" customWidth="1"/>
    <col min="3076" max="3076" width="12.140625" style="59" customWidth="1"/>
    <col min="3077" max="3078" width="11.42578125" style="59" customWidth="1"/>
    <col min="3079" max="3079" width="10.85546875" style="59" customWidth="1"/>
    <col min="3080" max="3080" width="11" style="59" customWidth="1"/>
    <col min="3081" max="3328" width="9.140625" style="59"/>
    <col min="3329" max="3329" width="5.7109375" style="59" customWidth="1"/>
    <col min="3330" max="3330" width="39.140625" style="59" customWidth="1"/>
    <col min="3331" max="3331" width="13" style="59" customWidth="1"/>
    <col min="3332" max="3332" width="12.140625" style="59" customWidth="1"/>
    <col min="3333" max="3334" width="11.42578125" style="59" customWidth="1"/>
    <col min="3335" max="3335" width="10.85546875" style="59" customWidth="1"/>
    <col min="3336" max="3336" width="11" style="59" customWidth="1"/>
    <col min="3337" max="3584" width="9.140625" style="59"/>
    <col min="3585" max="3585" width="5.7109375" style="59" customWidth="1"/>
    <col min="3586" max="3586" width="39.140625" style="59" customWidth="1"/>
    <col min="3587" max="3587" width="13" style="59" customWidth="1"/>
    <col min="3588" max="3588" width="12.140625" style="59" customWidth="1"/>
    <col min="3589" max="3590" width="11.42578125" style="59" customWidth="1"/>
    <col min="3591" max="3591" width="10.85546875" style="59" customWidth="1"/>
    <col min="3592" max="3592" width="11" style="59" customWidth="1"/>
    <col min="3593" max="3840" width="9.140625" style="59"/>
    <col min="3841" max="3841" width="5.7109375" style="59" customWidth="1"/>
    <col min="3842" max="3842" width="39.140625" style="59" customWidth="1"/>
    <col min="3843" max="3843" width="13" style="59" customWidth="1"/>
    <col min="3844" max="3844" width="12.140625" style="59" customWidth="1"/>
    <col min="3845" max="3846" width="11.42578125" style="59" customWidth="1"/>
    <col min="3847" max="3847" width="10.85546875" style="59" customWidth="1"/>
    <col min="3848" max="3848" width="11" style="59" customWidth="1"/>
    <col min="3849" max="4096" width="9.140625" style="59"/>
    <col min="4097" max="4097" width="5.7109375" style="59" customWidth="1"/>
    <col min="4098" max="4098" width="39.140625" style="59" customWidth="1"/>
    <col min="4099" max="4099" width="13" style="59" customWidth="1"/>
    <col min="4100" max="4100" width="12.140625" style="59" customWidth="1"/>
    <col min="4101" max="4102" width="11.42578125" style="59" customWidth="1"/>
    <col min="4103" max="4103" width="10.85546875" style="59" customWidth="1"/>
    <col min="4104" max="4104" width="11" style="59" customWidth="1"/>
    <col min="4105" max="4352" width="9.140625" style="59"/>
    <col min="4353" max="4353" width="5.7109375" style="59" customWidth="1"/>
    <col min="4354" max="4354" width="39.140625" style="59" customWidth="1"/>
    <col min="4355" max="4355" width="13" style="59" customWidth="1"/>
    <col min="4356" max="4356" width="12.140625" style="59" customWidth="1"/>
    <col min="4357" max="4358" width="11.42578125" style="59" customWidth="1"/>
    <col min="4359" max="4359" width="10.85546875" style="59" customWidth="1"/>
    <col min="4360" max="4360" width="11" style="59" customWidth="1"/>
    <col min="4361" max="4608" width="9.140625" style="59"/>
    <col min="4609" max="4609" width="5.7109375" style="59" customWidth="1"/>
    <col min="4610" max="4610" width="39.140625" style="59" customWidth="1"/>
    <col min="4611" max="4611" width="13" style="59" customWidth="1"/>
    <col min="4612" max="4612" width="12.140625" style="59" customWidth="1"/>
    <col min="4613" max="4614" width="11.42578125" style="59" customWidth="1"/>
    <col min="4615" max="4615" width="10.85546875" style="59" customWidth="1"/>
    <col min="4616" max="4616" width="11" style="59" customWidth="1"/>
    <col min="4617" max="4864" width="9.140625" style="59"/>
    <col min="4865" max="4865" width="5.7109375" style="59" customWidth="1"/>
    <col min="4866" max="4866" width="39.140625" style="59" customWidth="1"/>
    <col min="4867" max="4867" width="13" style="59" customWidth="1"/>
    <col min="4868" max="4868" width="12.140625" style="59" customWidth="1"/>
    <col min="4869" max="4870" width="11.42578125" style="59" customWidth="1"/>
    <col min="4871" max="4871" width="10.85546875" style="59" customWidth="1"/>
    <col min="4872" max="4872" width="11" style="59" customWidth="1"/>
    <col min="4873" max="5120" width="9.140625" style="59"/>
    <col min="5121" max="5121" width="5.7109375" style="59" customWidth="1"/>
    <col min="5122" max="5122" width="39.140625" style="59" customWidth="1"/>
    <col min="5123" max="5123" width="13" style="59" customWidth="1"/>
    <col min="5124" max="5124" width="12.140625" style="59" customWidth="1"/>
    <col min="5125" max="5126" width="11.42578125" style="59" customWidth="1"/>
    <col min="5127" max="5127" width="10.85546875" style="59" customWidth="1"/>
    <col min="5128" max="5128" width="11" style="59" customWidth="1"/>
    <col min="5129" max="5376" width="9.140625" style="59"/>
    <col min="5377" max="5377" width="5.7109375" style="59" customWidth="1"/>
    <col min="5378" max="5378" width="39.140625" style="59" customWidth="1"/>
    <col min="5379" max="5379" width="13" style="59" customWidth="1"/>
    <col min="5380" max="5380" width="12.140625" style="59" customWidth="1"/>
    <col min="5381" max="5382" width="11.42578125" style="59" customWidth="1"/>
    <col min="5383" max="5383" width="10.85546875" style="59" customWidth="1"/>
    <col min="5384" max="5384" width="11" style="59" customWidth="1"/>
    <col min="5385" max="5632" width="9.140625" style="59"/>
    <col min="5633" max="5633" width="5.7109375" style="59" customWidth="1"/>
    <col min="5634" max="5634" width="39.140625" style="59" customWidth="1"/>
    <col min="5635" max="5635" width="13" style="59" customWidth="1"/>
    <col min="5636" max="5636" width="12.140625" style="59" customWidth="1"/>
    <col min="5637" max="5638" width="11.42578125" style="59" customWidth="1"/>
    <col min="5639" max="5639" width="10.85546875" style="59" customWidth="1"/>
    <col min="5640" max="5640" width="11" style="59" customWidth="1"/>
    <col min="5641" max="5888" width="9.140625" style="59"/>
    <col min="5889" max="5889" width="5.7109375" style="59" customWidth="1"/>
    <col min="5890" max="5890" width="39.140625" style="59" customWidth="1"/>
    <col min="5891" max="5891" width="13" style="59" customWidth="1"/>
    <col min="5892" max="5892" width="12.140625" style="59" customWidth="1"/>
    <col min="5893" max="5894" width="11.42578125" style="59" customWidth="1"/>
    <col min="5895" max="5895" width="10.85546875" style="59" customWidth="1"/>
    <col min="5896" max="5896" width="11" style="59" customWidth="1"/>
    <col min="5897" max="6144" width="9.140625" style="59"/>
    <col min="6145" max="6145" width="5.7109375" style="59" customWidth="1"/>
    <col min="6146" max="6146" width="39.140625" style="59" customWidth="1"/>
    <col min="6147" max="6147" width="13" style="59" customWidth="1"/>
    <col min="6148" max="6148" width="12.140625" style="59" customWidth="1"/>
    <col min="6149" max="6150" width="11.42578125" style="59" customWidth="1"/>
    <col min="6151" max="6151" width="10.85546875" style="59" customWidth="1"/>
    <col min="6152" max="6152" width="11" style="59" customWidth="1"/>
    <col min="6153" max="6400" width="9.140625" style="59"/>
    <col min="6401" max="6401" width="5.7109375" style="59" customWidth="1"/>
    <col min="6402" max="6402" width="39.140625" style="59" customWidth="1"/>
    <col min="6403" max="6403" width="13" style="59" customWidth="1"/>
    <col min="6404" max="6404" width="12.140625" style="59" customWidth="1"/>
    <col min="6405" max="6406" width="11.42578125" style="59" customWidth="1"/>
    <col min="6407" max="6407" width="10.85546875" style="59" customWidth="1"/>
    <col min="6408" max="6408" width="11" style="59" customWidth="1"/>
    <col min="6409" max="6656" width="9.140625" style="59"/>
    <col min="6657" max="6657" width="5.7109375" style="59" customWidth="1"/>
    <col min="6658" max="6658" width="39.140625" style="59" customWidth="1"/>
    <col min="6659" max="6659" width="13" style="59" customWidth="1"/>
    <col min="6660" max="6660" width="12.140625" style="59" customWidth="1"/>
    <col min="6661" max="6662" width="11.42578125" style="59" customWidth="1"/>
    <col min="6663" max="6663" width="10.85546875" style="59" customWidth="1"/>
    <col min="6664" max="6664" width="11" style="59" customWidth="1"/>
    <col min="6665" max="6912" width="9.140625" style="59"/>
    <col min="6913" max="6913" width="5.7109375" style="59" customWidth="1"/>
    <col min="6914" max="6914" width="39.140625" style="59" customWidth="1"/>
    <col min="6915" max="6915" width="13" style="59" customWidth="1"/>
    <col min="6916" max="6916" width="12.140625" style="59" customWidth="1"/>
    <col min="6917" max="6918" width="11.42578125" style="59" customWidth="1"/>
    <col min="6919" max="6919" width="10.85546875" style="59" customWidth="1"/>
    <col min="6920" max="6920" width="11" style="59" customWidth="1"/>
    <col min="6921" max="7168" width="9.140625" style="59"/>
    <col min="7169" max="7169" width="5.7109375" style="59" customWidth="1"/>
    <col min="7170" max="7170" width="39.140625" style="59" customWidth="1"/>
    <col min="7171" max="7171" width="13" style="59" customWidth="1"/>
    <col min="7172" max="7172" width="12.140625" style="59" customWidth="1"/>
    <col min="7173" max="7174" width="11.42578125" style="59" customWidth="1"/>
    <col min="7175" max="7175" width="10.85546875" style="59" customWidth="1"/>
    <col min="7176" max="7176" width="11" style="59" customWidth="1"/>
    <col min="7177" max="7424" width="9.140625" style="59"/>
    <col min="7425" max="7425" width="5.7109375" style="59" customWidth="1"/>
    <col min="7426" max="7426" width="39.140625" style="59" customWidth="1"/>
    <col min="7427" max="7427" width="13" style="59" customWidth="1"/>
    <col min="7428" max="7428" width="12.140625" style="59" customWidth="1"/>
    <col min="7429" max="7430" width="11.42578125" style="59" customWidth="1"/>
    <col min="7431" max="7431" width="10.85546875" style="59" customWidth="1"/>
    <col min="7432" max="7432" width="11" style="59" customWidth="1"/>
    <col min="7433" max="7680" width="9.140625" style="59"/>
    <col min="7681" max="7681" width="5.7109375" style="59" customWidth="1"/>
    <col min="7682" max="7682" width="39.140625" style="59" customWidth="1"/>
    <col min="7683" max="7683" width="13" style="59" customWidth="1"/>
    <col min="7684" max="7684" width="12.140625" style="59" customWidth="1"/>
    <col min="7685" max="7686" width="11.42578125" style="59" customWidth="1"/>
    <col min="7687" max="7687" width="10.85546875" style="59" customWidth="1"/>
    <col min="7688" max="7688" width="11" style="59" customWidth="1"/>
    <col min="7689" max="7936" width="9.140625" style="59"/>
    <col min="7937" max="7937" width="5.7109375" style="59" customWidth="1"/>
    <col min="7938" max="7938" width="39.140625" style="59" customWidth="1"/>
    <col min="7939" max="7939" width="13" style="59" customWidth="1"/>
    <col min="7940" max="7940" width="12.140625" style="59" customWidth="1"/>
    <col min="7941" max="7942" width="11.42578125" style="59" customWidth="1"/>
    <col min="7943" max="7943" width="10.85546875" style="59" customWidth="1"/>
    <col min="7944" max="7944" width="11" style="59" customWidth="1"/>
    <col min="7945" max="8192" width="9.140625" style="59"/>
    <col min="8193" max="8193" width="5.7109375" style="59" customWidth="1"/>
    <col min="8194" max="8194" width="39.140625" style="59" customWidth="1"/>
    <col min="8195" max="8195" width="13" style="59" customWidth="1"/>
    <col min="8196" max="8196" width="12.140625" style="59" customWidth="1"/>
    <col min="8197" max="8198" width="11.42578125" style="59" customWidth="1"/>
    <col min="8199" max="8199" width="10.85546875" style="59" customWidth="1"/>
    <col min="8200" max="8200" width="11" style="59" customWidth="1"/>
    <col min="8201" max="8448" width="9.140625" style="59"/>
    <col min="8449" max="8449" width="5.7109375" style="59" customWidth="1"/>
    <col min="8450" max="8450" width="39.140625" style="59" customWidth="1"/>
    <col min="8451" max="8451" width="13" style="59" customWidth="1"/>
    <col min="8452" max="8452" width="12.140625" style="59" customWidth="1"/>
    <col min="8453" max="8454" width="11.42578125" style="59" customWidth="1"/>
    <col min="8455" max="8455" width="10.85546875" style="59" customWidth="1"/>
    <col min="8456" max="8456" width="11" style="59" customWidth="1"/>
    <col min="8457" max="8704" width="9.140625" style="59"/>
    <col min="8705" max="8705" width="5.7109375" style="59" customWidth="1"/>
    <col min="8706" max="8706" width="39.140625" style="59" customWidth="1"/>
    <col min="8707" max="8707" width="13" style="59" customWidth="1"/>
    <col min="8708" max="8708" width="12.140625" style="59" customWidth="1"/>
    <col min="8709" max="8710" width="11.42578125" style="59" customWidth="1"/>
    <col min="8711" max="8711" width="10.85546875" style="59" customWidth="1"/>
    <col min="8712" max="8712" width="11" style="59" customWidth="1"/>
    <col min="8713" max="8960" width="9.140625" style="59"/>
    <col min="8961" max="8961" width="5.7109375" style="59" customWidth="1"/>
    <col min="8962" max="8962" width="39.140625" style="59" customWidth="1"/>
    <col min="8963" max="8963" width="13" style="59" customWidth="1"/>
    <col min="8964" max="8964" width="12.140625" style="59" customWidth="1"/>
    <col min="8965" max="8966" width="11.42578125" style="59" customWidth="1"/>
    <col min="8967" max="8967" width="10.85546875" style="59" customWidth="1"/>
    <col min="8968" max="8968" width="11" style="59" customWidth="1"/>
    <col min="8969" max="9216" width="9.140625" style="59"/>
    <col min="9217" max="9217" width="5.7109375" style="59" customWidth="1"/>
    <col min="9218" max="9218" width="39.140625" style="59" customWidth="1"/>
    <col min="9219" max="9219" width="13" style="59" customWidth="1"/>
    <col min="9220" max="9220" width="12.140625" style="59" customWidth="1"/>
    <col min="9221" max="9222" width="11.42578125" style="59" customWidth="1"/>
    <col min="9223" max="9223" width="10.85546875" style="59" customWidth="1"/>
    <col min="9224" max="9224" width="11" style="59" customWidth="1"/>
    <col min="9225" max="9472" width="9.140625" style="59"/>
    <col min="9473" max="9473" width="5.7109375" style="59" customWidth="1"/>
    <col min="9474" max="9474" width="39.140625" style="59" customWidth="1"/>
    <col min="9475" max="9475" width="13" style="59" customWidth="1"/>
    <col min="9476" max="9476" width="12.140625" style="59" customWidth="1"/>
    <col min="9477" max="9478" width="11.42578125" style="59" customWidth="1"/>
    <col min="9479" max="9479" width="10.85546875" style="59" customWidth="1"/>
    <col min="9480" max="9480" width="11" style="59" customWidth="1"/>
    <col min="9481" max="9728" width="9.140625" style="59"/>
    <col min="9729" max="9729" width="5.7109375" style="59" customWidth="1"/>
    <col min="9730" max="9730" width="39.140625" style="59" customWidth="1"/>
    <col min="9731" max="9731" width="13" style="59" customWidth="1"/>
    <col min="9732" max="9732" width="12.140625" style="59" customWidth="1"/>
    <col min="9733" max="9734" width="11.42578125" style="59" customWidth="1"/>
    <col min="9735" max="9735" width="10.85546875" style="59" customWidth="1"/>
    <col min="9736" max="9736" width="11" style="59" customWidth="1"/>
    <col min="9737" max="9984" width="9.140625" style="59"/>
    <col min="9985" max="9985" width="5.7109375" style="59" customWidth="1"/>
    <col min="9986" max="9986" width="39.140625" style="59" customWidth="1"/>
    <col min="9987" max="9987" width="13" style="59" customWidth="1"/>
    <col min="9988" max="9988" width="12.140625" style="59" customWidth="1"/>
    <col min="9989" max="9990" width="11.42578125" style="59" customWidth="1"/>
    <col min="9991" max="9991" width="10.85546875" style="59" customWidth="1"/>
    <col min="9992" max="9992" width="11" style="59" customWidth="1"/>
    <col min="9993" max="10240" width="9.140625" style="59"/>
    <col min="10241" max="10241" width="5.7109375" style="59" customWidth="1"/>
    <col min="10242" max="10242" width="39.140625" style="59" customWidth="1"/>
    <col min="10243" max="10243" width="13" style="59" customWidth="1"/>
    <col min="10244" max="10244" width="12.140625" style="59" customWidth="1"/>
    <col min="10245" max="10246" width="11.42578125" style="59" customWidth="1"/>
    <col min="10247" max="10247" width="10.85546875" style="59" customWidth="1"/>
    <col min="10248" max="10248" width="11" style="59" customWidth="1"/>
    <col min="10249" max="10496" width="9.140625" style="59"/>
    <col min="10497" max="10497" width="5.7109375" style="59" customWidth="1"/>
    <col min="10498" max="10498" width="39.140625" style="59" customWidth="1"/>
    <col min="10499" max="10499" width="13" style="59" customWidth="1"/>
    <col min="10500" max="10500" width="12.140625" style="59" customWidth="1"/>
    <col min="10501" max="10502" width="11.42578125" style="59" customWidth="1"/>
    <col min="10503" max="10503" width="10.85546875" style="59" customWidth="1"/>
    <col min="10504" max="10504" width="11" style="59" customWidth="1"/>
    <col min="10505" max="10752" width="9.140625" style="59"/>
    <col min="10753" max="10753" width="5.7109375" style="59" customWidth="1"/>
    <col min="10754" max="10754" width="39.140625" style="59" customWidth="1"/>
    <col min="10755" max="10755" width="13" style="59" customWidth="1"/>
    <col min="10756" max="10756" width="12.140625" style="59" customWidth="1"/>
    <col min="10757" max="10758" width="11.42578125" style="59" customWidth="1"/>
    <col min="10759" max="10759" width="10.85546875" style="59" customWidth="1"/>
    <col min="10760" max="10760" width="11" style="59" customWidth="1"/>
    <col min="10761" max="11008" width="9.140625" style="59"/>
    <col min="11009" max="11009" width="5.7109375" style="59" customWidth="1"/>
    <col min="11010" max="11010" width="39.140625" style="59" customWidth="1"/>
    <col min="11011" max="11011" width="13" style="59" customWidth="1"/>
    <col min="11012" max="11012" width="12.140625" style="59" customWidth="1"/>
    <col min="11013" max="11014" width="11.42578125" style="59" customWidth="1"/>
    <col min="11015" max="11015" width="10.85546875" style="59" customWidth="1"/>
    <col min="11016" max="11016" width="11" style="59" customWidth="1"/>
    <col min="11017" max="11264" width="9.140625" style="59"/>
    <col min="11265" max="11265" width="5.7109375" style="59" customWidth="1"/>
    <col min="11266" max="11266" width="39.140625" style="59" customWidth="1"/>
    <col min="11267" max="11267" width="13" style="59" customWidth="1"/>
    <col min="11268" max="11268" width="12.140625" style="59" customWidth="1"/>
    <col min="11269" max="11270" width="11.42578125" style="59" customWidth="1"/>
    <col min="11271" max="11271" width="10.85546875" style="59" customWidth="1"/>
    <col min="11272" max="11272" width="11" style="59" customWidth="1"/>
    <col min="11273" max="11520" width="9.140625" style="59"/>
    <col min="11521" max="11521" width="5.7109375" style="59" customWidth="1"/>
    <col min="11522" max="11522" width="39.140625" style="59" customWidth="1"/>
    <col min="11523" max="11523" width="13" style="59" customWidth="1"/>
    <col min="11524" max="11524" width="12.140625" style="59" customWidth="1"/>
    <col min="11525" max="11526" width="11.42578125" style="59" customWidth="1"/>
    <col min="11527" max="11527" width="10.85546875" style="59" customWidth="1"/>
    <col min="11528" max="11528" width="11" style="59" customWidth="1"/>
    <col min="11529" max="11776" width="9.140625" style="59"/>
    <col min="11777" max="11777" width="5.7109375" style="59" customWidth="1"/>
    <col min="11778" max="11778" width="39.140625" style="59" customWidth="1"/>
    <col min="11779" max="11779" width="13" style="59" customWidth="1"/>
    <col min="11780" max="11780" width="12.140625" style="59" customWidth="1"/>
    <col min="11781" max="11782" width="11.42578125" style="59" customWidth="1"/>
    <col min="11783" max="11783" width="10.85546875" style="59" customWidth="1"/>
    <col min="11784" max="11784" width="11" style="59" customWidth="1"/>
    <col min="11785" max="12032" width="9.140625" style="59"/>
    <col min="12033" max="12033" width="5.7109375" style="59" customWidth="1"/>
    <col min="12034" max="12034" width="39.140625" style="59" customWidth="1"/>
    <col min="12035" max="12035" width="13" style="59" customWidth="1"/>
    <col min="12036" max="12036" width="12.140625" style="59" customWidth="1"/>
    <col min="12037" max="12038" width="11.42578125" style="59" customWidth="1"/>
    <col min="12039" max="12039" width="10.85546875" style="59" customWidth="1"/>
    <col min="12040" max="12040" width="11" style="59" customWidth="1"/>
    <col min="12041" max="12288" width="9.140625" style="59"/>
    <col min="12289" max="12289" width="5.7109375" style="59" customWidth="1"/>
    <col min="12290" max="12290" width="39.140625" style="59" customWidth="1"/>
    <col min="12291" max="12291" width="13" style="59" customWidth="1"/>
    <col min="12292" max="12292" width="12.140625" style="59" customWidth="1"/>
    <col min="12293" max="12294" width="11.42578125" style="59" customWidth="1"/>
    <col min="12295" max="12295" width="10.85546875" style="59" customWidth="1"/>
    <col min="12296" max="12296" width="11" style="59" customWidth="1"/>
    <col min="12297" max="12544" width="9.140625" style="59"/>
    <col min="12545" max="12545" width="5.7109375" style="59" customWidth="1"/>
    <col min="12546" max="12546" width="39.140625" style="59" customWidth="1"/>
    <col min="12547" max="12547" width="13" style="59" customWidth="1"/>
    <col min="12548" max="12548" width="12.140625" style="59" customWidth="1"/>
    <col min="12549" max="12550" width="11.42578125" style="59" customWidth="1"/>
    <col min="12551" max="12551" width="10.85546875" style="59" customWidth="1"/>
    <col min="12552" max="12552" width="11" style="59" customWidth="1"/>
    <col min="12553" max="12800" width="9.140625" style="59"/>
    <col min="12801" max="12801" width="5.7109375" style="59" customWidth="1"/>
    <col min="12802" max="12802" width="39.140625" style="59" customWidth="1"/>
    <col min="12803" max="12803" width="13" style="59" customWidth="1"/>
    <col min="12804" max="12804" width="12.140625" style="59" customWidth="1"/>
    <col min="12805" max="12806" width="11.42578125" style="59" customWidth="1"/>
    <col min="12807" max="12807" width="10.85546875" style="59" customWidth="1"/>
    <col min="12808" max="12808" width="11" style="59" customWidth="1"/>
    <col min="12809" max="13056" width="9.140625" style="59"/>
    <col min="13057" max="13057" width="5.7109375" style="59" customWidth="1"/>
    <col min="13058" max="13058" width="39.140625" style="59" customWidth="1"/>
    <col min="13059" max="13059" width="13" style="59" customWidth="1"/>
    <col min="13060" max="13060" width="12.140625" style="59" customWidth="1"/>
    <col min="13061" max="13062" width="11.42578125" style="59" customWidth="1"/>
    <col min="13063" max="13063" width="10.85546875" style="59" customWidth="1"/>
    <col min="13064" max="13064" width="11" style="59" customWidth="1"/>
    <col min="13065" max="13312" width="9.140625" style="59"/>
    <col min="13313" max="13313" width="5.7109375" style="59" customWidth="1"/>
    <col min="13314" max="13314" width="39.140625" style="59" customWidth="1"/>
    <col min="13315" max="13315" width="13" style="59" customWidth="1"/>
    <col min="13316" max="13316" width="12.140625" style="59" customWidth="1"/>
    <col min="13317" max="13318" width="11.42578125" style="59" customWidth="1"/>
    <col min="13319" max="13319" width="10.85546875" style="59" customWidth="1"/>
    <col min="13320" max="13320" width="11" style="59" customWidth="1"/>
    <col min="13321" max="13568" width="9.140625" style="59"/>
    <col min="13569" max="13569" width="5.7109375" style="59" customWidth="1"/>
    <col min="13570" max="13570" width="39.140625" style="59" customWidth="1"/>
    <col min="13571" max="13571" width="13" style="59" customWidth="1"/>
    <col min="13572" max="13572" width="12.140625" style="59" customWidth="1"/>
    <col min="13573" max="13574" width="11.42578125" style="59" customWidth="1"/>
    <col min="13575" max="13575" width="10.85546875" style="59" customWidth="1"/>
    <col min="13576" max="13576" width="11" style="59" customWidth="1"/>
    <col min="13577" max="13824" width="9.140625" style="59"/>
    <col min="13825" max="13825" width="5.7109375" style="59" customWidth="1"/>
    <col min="13826" max="13826" width="39.140625" style="59" customWidth="1"/>
    <col min="13827" max="13827" width="13" style="59" customWidth="1"/>
    <col min="13828" max="13828" width="12.140625" style="59" customWidth="1"/>
    <col min="13829" max="13830" width="11.42578125" style="59" customWidth="1"/>
    <col min="13831" max="13831" width="10.85546875" style="59" customWidth="1"/>
    <col min="13832" max="13832" width="11" style="59" customWidth="1"/>
    <col min="13833" max="14080" width="9.140625" style="59"/>
    <col min="14081" max="14081" width="5.7109375" style="59" customWidth="1"/>
    <col min="14082" max="14082" width="39.140625" style="59" customWidth="1"/>
    <col min="14083" max="14083" width="13" style="59" customWidth="1"/>
    <col min="14084" max="14084" width="12.140625" style="59" customWidth="1"/>
    <col min="14085" max="14086" width="11.42578125" style="59" customWidth="1"/>
    <col min="14087" max="14087" width="10.85546875" style="59" customWidth="1"/>
    <col min="14088" max="14088" width="11" style="59" customWidth="1"/>
    <col min="14089" max="14336" width="9.140625" style="59"/>
    <col min="14337" max="14337" width="5.7109375" style="59" customWidth="1"/>
    <col min="14338" max="14338" width="39.140625" style="59" customWidth="1"/>
    <col min="14339" max="14339" width="13" style="59" customWidth="1"/>
    <col min="14340" max="14340" width="12.140625" style="59" customWidth="1"/>
    <col min="14341" max="14342" width="11.42578125" style="59" customWidth="1"/>
    <col min="14343" max="14343" width="10.85546875" style="59" customWidth="1"/>
    <col min="14344" max="14344" width="11" style="59" customWidth="1"/>
    <col min="14345" max="14592" width="9.140625" style="59"/>
    <col min="14593" max="14593" width="5.7109375" style="59" customWidth="1"/>
    <col min="14594" max="14594" width="39.140625" style="59" customWidth="1"/>
    <col min="14595" max="14595" width="13" style="59" customWidth="1"/>
    <col min="14596" max="14596" width="12.140625" style="59" customWidth="1"/>
    <col min="14597" max="14598" width="11.42578125" style="59" customWidth="1"/>
    <col min="14599" max="14599" width="10.85546875" style="59" customWidth="1"/>
    <col min="14600" max="14600" width="11" style="59" customWidth="1"/>
    <col min="14601" max="14848" width="9.140625" style="59"/>
    <col min="14849" max="14849" width="5.7109375" style="59" customWidth="1"/>
    <col min="14850" max="14850" width="39.140625" style="59" customWidth="1"/>
    <col min="14851" max="14851" width="13" style="59" customWidth="1"/>
    <col min="14852" max="14852" width="12.140625" style="59" customWidth="1"/>
    <col min="14853" max="14854" width="11.42578125" style="59" customWidth="1"/>
    <col min="14855" max="14855" width="10.85546875" style="59" customWidth="1"/>
    <col min="14856" max="14856" width="11" style="59" customWidth="1"/>
    <col min="14857" max="15104" width="9.140625" style="59"/>
    <col min="15105" max="15105" width="5.7109375" style="59" customWidth="1"/>
    <col min="15106" max="15106" width="39.140625" style="59" customWidth="1"/>
    <col min="15107" max="15107" width="13" style="59" customWidth="1"/>
    <col min="15108" max="15108" width="12.140625" style="59" customWidth="1"/>
    <col min="15109" max="15110" width="11.42578125" style="59" customWidth="1"/>
    <col min="15111" max="15111" width="10.85546875" style="59" customWidth="1"/>
    <col min="15112" max="15112" width="11" style="59" customWidth="1"/>
    <col min="15113" max="15360" width="9.140625" style="59"/>
    <col min="15361" max="15361" width="5.7109375" style="59" customWidth="1"/>
    <col min="15362" max="15362" width="39.140625" style="59" customWidth="1"/>
    <col min="15363" max="15363" width="13" style="59" customWidth="1"/>
    <col min="15364" max="15364" width="12.140625" style="59" customWidth="1"/>
    <col min="15365" max="15366" width="11.42578125" style="59" customWidth="1"/>
    <col min="15367" max="15367" width="10.85546875" style="59" customWidth="1"/>
    <col min="15368" max="15368" width="11" style="59" customWidth="1"/>
    <col min="15369" max="15616" width="9.140625" style="59"/>
    <col min="15617" max="15617" width="5.7109375" style="59" customWidth="1"/>
    <col min="15618" max="15618" width="39.140625" style="59" customWidth="1"/>
    <col min="15619" max="15619" width="13" style="59" customWidth="1"/>
    <col min="15620" max="15620" width="12.140625" style="59" customWidth="1"/>
    <col min="15621" max="15622" width="11.42578125" style="59" customWidth="1"/>
    <col min="15623" max="15623" width="10.85546875" style="59" customWidth="1"/>
    <col min="15624" max="15624" width="11" style="59" customWidth="1"/>
    <col min="15625" max="15872" width="9.140625" style="59"/>
    <col min="15873" max="15873" width="5.7109375" style="59" customWidth="1"/>
    <col min="15874" max="15874" width="39.140625" style="59" customWidth="1"/>
    <col min="15875" max="15875" width="13" style="59" customWidth="1"/>
    <col min="15876" max="15876" width="12.140625" style="59" customWidth="1"/>
    <col min="15877" max="15878" width="11.42578125" style="59" customWidth="1"/>
    <col min="15879" max="15879" width="10.85546875" style="59" customWidth="1"/>
    <col min="15880" max="15880" width="11" style="59" customWidth="1"/>
    <col min="15881" max="16128" width="9.140625" style="59"/>
    <col min="16129" max="16129" width="5.7109375" style="59" customWidth="1"/>
    <col min="16130" max="16130" width="39.140625" style="59" customWidth="1"/>
    <col min="16131" max="16131" width="13" style="59" customWidth="1"/>
    <col min="16132" max="16132" width="12.140625" style="59" customWidth="1"/>
    <col min="16133" max="16134" width="11.42578125" style="59" customWidth="1"/>
    <col min="16135" max="16135" width="10.85546875" style="59" customWidth="1"/>
    <col min="16136" max="16136" width="11" style="59" customWidth="1"/>
    <col min="16137" max="16384" width="9.140625" style="59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60" t="s">
        <v>95</v>
      </c>
      <c r="B2" s="4"/>
      <c r="C2" s="4"/>
      <c r="D2" s="4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 t="shared" ref="C6:H6" si="0">C7+C8+C9</f>
        <v>6851500</v>
      </c>
      <c r="D6" s="17">
        <f t="shared" si="0"/>
        <v>370000</v>
      </c>
      <c r="E6" s="17">
        <f t="shared" si="0"/>
        <v>6851000</v>
      </c>
      <c r="F6" s="17">
        <f>F7+F8</f>
        <v>350000</v>
      </c>
      <c r="G6" s="17">
        <f t="shared" si="0"/>
        <v>6851000</v>
      </c>
      <c r="H6" s="17">
        <f t="shared" si="0"/>
        <v>350000</v>
      </c>
    </row>
    <row r="7" spans="1:8" ht="20.100000000000001" customHeight="1" x14ac:dyDescent="0.2">
      <c r="A7" s="15" t="s">
        <v>11</v>
      </c>
      <c r="B7" s="16" t="s">
        <v>12</v>
      </c>
      <c r="C7" s="18">
        <v>500000</v>
      </c>
      <c r="D7" s="17">
        <v>370000</v>
      </c>
      <c r="E7" s="19">
        <v>500000</v>
      </c>
      <c r="F7" s="17">
        <v>350000</v>
      </c>
      <c r="G7" s="19">
        <v>500000</v>
      </c>
      <c r="H7" s="19">
        <v>350000</v>
      </c>
    </row>
    <row r="8" spans="1:8" ht="20.100000000000001" customHeight="1" x14ac:dyDescent="0.2">
      <c r="A8" s="15" t="s">
        <v>13</v>
      </c>
      <c r="B8" s="16" t="s">
        <v>14</v>
      </c>
      <c r="C8" s="17">
        <v>1500</v>
      </c>
      <c r="D8" s="17"/>
      <c r="E8" s="19">
        <v>1000</v>
      </c>
      <c r="F8" s="17">
        <v>0</v>
      </c>
      <c r="G8" s="19">
        <v>1000</v>
      </c>
      <c r="H8" s="19"/>
    </row>
    <row r="9" spans="1:8" ht="20.100000000000001" customHeight="1" x14ac:dyDescent="0.2">
      <c r="A9" s="15" t="s">
        <v>15</v>
      </c>
      <c r="B9" s="16" t="s">
        <v>16</v>
      </c>
      <c r="C9" s="17">
        <v>6350000</v>
      </c>
      <c r="D9" s="17">
        <f>D10+D11</f>
        <v>0</v>
      </c>
      <c r="E9" s="17">
        <v>6350000</v>
      </c>
      <c r="F9" s="17"/>
      <c r="G9" s="17">
        <v>6350000</v>
      </c>
      <c r="H9" s="17">
        <f>H10+H11</f>
        <v>0</v>
      </c>
    </row>
    <row r="10" spans="1:8" ht="20.100000000000001" customHeight="1" x14ac:dyDescent="0.2">
      <c r="A10" s="20" t="s">
        <v>17</v>
      </c>
      <c r="B10" s="16" t="s">
        <v>18</v>
      </c>
      <c r="C10" s="17"/>
      <c r="D10" s="17"/>
      <c r="E10" s="19"/>
      <c r="F10" s="17"/>
      <c r="G10" s="19"/>
      <c r="H10" s="19"/>
    </row>
    <row r="11" spans="1:8" ht="20.100000000000001" customHeight="1" x14ac:dyDescent="0.2">
      <c r="A11" s="20" t="s">
        <v>19</v>
      </c>
      <c r="B11" s="16" t="s">
        <v>20</v>
      </c>
      <c r="C11" s="17"/>
      <c r="D11" s="17"/>
      <c r="E11" s="19"/>
      <c r="F11" s="17"/>
      <c r="G11" s="19"/>
      <c r="H11" s="19"/>
    </row>
    <row r="12" spans="1:8" ht="20.100000000000001" customHeight="1" x14ac:dyDescent="0.2">
      <c r="A12" s="15" t="s">
        <v>21</v>
      </c>
      <c r="B12" s="16" t="s">
        <v>22</v>
      </c>
      <c r="C12" s="21">
        <f>SUM(C13:C33)</f>
        <v>6851500</v>
      </c>
      <c r="D12" s="17">
        <f>D13+D14+D16+D19+D20+D21+D22+D27+D28+D29</f>
        <v>246479</v>
      </c>
      <c r="E12" s="21">
        <f>SUM(E13:E33)</f>
        <v>6851000</v>
      </c>
      <c r="F12" s="17">
        <f>F13+F14+F16+F19+F20+F21+F22+F27+F28+F29</f>
        <v>246479</v>
      </c>
      <c r="G12" s="21">
        <f>SUM(G13:G33)</f>
        <v>6851000</v>
      </c>
      <c r="H12" s="17">
        <f>H13+H14+H16+H19+H20+H21+H22+H27+H28+H29</f>
        <v>246479</v>
      </c>
    </row>
    <row r="13" spans="1:8" ht="20.100000000000001" customHeight="1" x14ac:dyDescent="0.2">
      <c r="A13" s="15" t="s">
        <v>23</v>
      </c>
      <c r="B13" s="16" t="s">
        <v>24</v>
      </c>
      <c r="C13" s="17">
        <v>711835</v>
      </c>
      <c r="D13" s="17">
        <v>7000</v>
      </c>
      <c r="E13" s="17">
        <v>712000</v>
      </c>
      <c r="F13" s="17">
        <v>7000</v>
      </c>
      <c r="G13" s="19">
        <v>712000</v>
      </c>
      <c r="H13" s="17">
        <v>7000</v>
      </c>
    </row>
    <row r="14" spans="1:8" ht="20.100000000000001" customHeight="1" x14ac:dyDescent="0.2">
      <c r="A14" s="20" t="s">
        <v>25</v>
      </c>
      <c r="B14" s="16" t="s">
        <v>26</v>
      </c>
      <c r="C14" s="17">
        <v>2670000</v>
      </c>
      <c r="D14" s="17">
        <v>120000</v>
      </c>
      <c r="E14" s="17">
        <v>2670000</v>
      </c>
      <c r="F14" s="17">
        <v>120000</v>
      </c>
      <c r="G14" s="19">
        <v>2700000</v>
      </c>
      <c r="H14" s="17">
        <v>120000</v>
      </c>
    </row>
    <row r="15" spans="1:8" ht="20.100000000000001" customHeight="1" x14ac:dyDescent="0.2">
      <c r="A15" s="20" t="s">
        <v>27</v>
      </c>
      <c r="B15" s="16" t="s">
        <v>28</v>
      </c>
      <c r="C15" s="17"/>
      <c r="D15" s="17"/>
      <c r="E15" s="19"/>
      <c r="F15" s="17"/>
      <c r="G15" s="19"/>
      <c r="H15" s="17"/>
    </row>
    <row r="16" spans="1:8" ht="20.100000000000001" customHeight="1" x14ac:dyDescent="0.2">
      <c r="A16" s="20" t="s">
        <v>29</v>
      </c>
      <c r="B16" s="16" t="s">
        <v>30</v>
      </c>
      <c r="C16" s="17">
        <v>1020000</v>
      </c>
      <c r="D16" s="17">
        <v>16000</v>
      </c>
      <c r="E16" s="19">
        <v>1050000</v>
      </c>
      <c r="F16" s="17">
        <v>16000</v>
      </c>
      <c r="G16" s="19">
        <v>1050000</v>
      </c>
      <c r="H16" s="17">
        <v>16000</v>
      </c>
    </row>
    <row r="17" spans="1:20" ht="20.100000000000001" customHeight="1" x14ac:dyDescent="0.2">
      <c r="A17" s="20" t="s">
        <v>31</v>
      </c>
      <c r="B17" s="16" t="s">
        <v>32</v>
      </c>
      <c r="C17" s="17">
        <v>3000</v>
      </c>
      <c r="D17" s="17"/>
      <c r="E17" s="17">
        <v>3000</v>
      </c>
      <c r="F17" s="17"/>
      <c r="G17" s="17">
        <v>3000</v>
      </c>
      <c r="H17" s="17"/>
    </row>
    <row r="18" spans="1:20" ht="20.100000000000001" customHeight="1" x14ac:dyDescent="0.2">
      <c r="A18" s="20" t="s">
        <v>33</v>
      </c>
      <c r="B18" s="16" t="s">
        <v>34</v>
      </c>
      <c r="C18" s="17">
        <v>5000</v>
      </c>
      <c r="D18" s="17"/>
      <c r="E18" s="17">
        <v>5000</v>
      </c>
      <c r="F18" s="17"/>
      <c r="G18" s="17">
        <v>5000</v>
      </c>
      <c r="H18" s="17"/>
    </row>
    <row r="19" spans="1:20" ht="20.100000000000001" customHeight="1" x14ac:dyDescent="0.2">
      <c r="A19" s="20" t="s">
        <v>35</v>
      </c>
      <c r="B19" s="16" t="s">
        <v>36</v>
      </c>
      <c r="C19" s="17">
        <v>555000</v>
      </c>
      <c r="D19" s="17">
        <v>6500</v>
      </c>
      <c r="E19" s="17">
        <v>566000</v>
      </c>
      <c r="F19" s="17">
        <v>6500</v>
      </c>
      <c r="G19" s="17">
        <v>540000</v>
      </c>
      <c r="H19" s="17">
        <v>6500</v>
      </c>
    </row>
    <row r="20" spans="1:20" ht="20.100000000000001" customHeight="1" x14ac:dyDescent="0.2">
      <c r="A20" s="20" t="s">
        <v>37</v>
      </c>
      <c r="B20" s="22" t="s">
        <v>38</v>
      </c>
      <c r="C20" s="21">
        <v>248465</v>
      </c>
      <c r="D20" s="61">
        <v>52770</v>
      </c>
      <c r="E20" s="19">
        <v>250000</v>
      </c>
      <c r="F20" s="61">
        <v>52770</v>
      </c>
      <c r="G20" s="19">
        <v>250000</v>
      </c>
      <c r="H20" s="61">
        <v>52770</v>
      </c>
    </row>
    <row r="21" spans="1:20" ht="20.100000000000001" customHeight="1" x14ac:dyDescent="0.2">
      <c r="A21" s="20" t="s">
        <v>39</v>
      </c>
      <c r="B21" s="22" t="s">
        <v>40</v>
      </c>
      <c r="C21" s="24"/>
      <c r="D21" s="61">
        <v>16158</v>
      </c>
      <c r="E21" s="19"/>
      <c r="F21" s="61">
        <v>16158</v>
      </c>
      <c r="G21" s="19"/>
      <c r="H21" s="61">
        <v>16158</v>
      </c>
    </row>
    <row r="22" spans="1:20" ht="20.100000000000001" customHeight="1" x14ac:dyDescent="0.2">
      <c r="A22" s="20" t="s">
        <v>41</v>
      </c>
      <c r="B22" s="22" t="s">
        <v>42</v>
      </c>
      <c r="C22" s="21">
        <v>15000</v>
      </c>
      <c r="D22" s="61">
        <v>965</v>
      </c>
      <c r="E22" s="19">
        <v>15000</v>
      </c>
      <c r="F22" s="61">
        <v>965</v>
      </c>
      <c r="G22" s="19">
        <v>15000</v>
      </c>
      <c r="H22" s="61">
        <v>965</v>
      </c>
    </row>
    <row r="23" spans="1:20" ht="20.100000000000001" customHeight="1" x14ac:dyDescent="0.2">
      <c r="A23" s="20" t="s">
        <v>43</v>
      </c>
      <c r="B23" s="16" t="s">
        <v>44</v>
      </c>
      <c r="C23" s="25"/>
      <c r="D23" s="17"/>
      <c r="E23" s="19"/>
      <c r="F23" s="17"/>
      <c r="G23" s="19"/>
      <c r="H23" s="17"/>
    </row>
    <row r="24" spans="1:20" ht="20.100000000000001" customHeight="1" x14ac:dyDescent="0.2">
      <c r="A24" s="20" t="s">
        <v>45</v>
      </c>
      <c r="B24" s="16" t="s">
        <v>46</v>
      </c>
      <c r="C24" s="25"/>
      <c r="D24" s="17"/>
      <c r="E24" s="19"/>
      <c r="F24" s="17"/>
      <c r="G24" s="19"/>
      <c r="H24" s="17"/>
    </row>
    <row r="25" spans="1:20" ht="20.100000000000001" customHeight="1" x14ac:dyDescent="0.2">
      <c r="A25" s="20" t="s">
        <v>47</v>
      </c>
      <c r="B25" s="16" t="s">
        <v>48</v>
      </c>
      <c r="C25" s="25"/>
      <c r="D25" s="17"/>
      <c r="E25" s="19"/>
      <c r="F25" s="17"/>
      <c r="G25" s="19"/>
      <c r="H25" s="17"/>
    </row>
    <row r="26" spans="1:20" ht="20.100000000000001" customHeight="1" x14ac:dyDescent="0.2">
      <c r="A26" s="20" t="s">
        <v>49</v>
      </c>
      <c r="B26" s="16" t="s">
        <v>50</v>
      </c>
      <c r="C26" s="17">
        <v>50700</v>
      </c>
      <c r="D26" s="17"/>
      <c r="E26" s="19"/>
      <c r="F26" s="17"/>
      <c r="G26" s="19"/>
      <c r="H26" s="17"/>
    </row>
    <row r="27" spans="1:20" ht="20.100000000000001" customHeight="1" x14ac:dyDescent="0.2">
      <c r="A27" s="20" t="s">
        <v>51</v>
      </c>
      <c r="B27" s="16" t="s">
        <v>52</v>
      </c>
      <c r="C27" s="25"/>
      <c r="D27" s="17">
        <v>0</v>
      </c>
      <c r="E27" s="19"/>
      <c r="F27" s="17">
        <v>0</v>
      </c>
      <c r="G27" s="19"/>
      <c r="H27" s="17">
        <v>0</v>
      </c>
    </row>
    <row r="28" spans="1:20" ht="20.100000000000001" customHeight="1" x14ac:dyDescent="0.2">
      <c r="A28" s="20" t="s">
        <v>53</v>
      </c>
      <c r="B28" s="22" t="s">
        <v>54</v>
      </c>
      <c r="C28" s="21">
        <v>1327500</v>
      </c>
      <c r="D28" s="17">
        <v>27086</v>
      </c>
      <c r="E28" s="19">
        <v>1330000</v>
      </c>
      <c r="F28" s="17">
        <v>27086</v>
      </c>
      <c r="G28" s="19">
        <v>1326000</v>
      </c>
      <c r="H28" s="17">
        <v>27086</v>
      </c>
    </row>
    <row r="29" spans="1:20" ht="20.100000000000001" customHeight="1" x14ac:dyDescent="0.2">
      <c r="A29" s="20" t="s">
        <v>55</v>
      </c>
      <c r="B29" s="16" t="s">
        <v>56</v>
      </c>
      <c r="C29" s="17">
        <v>245000</v>
      </c>
      <c r="D29" s="17">
        <v>0</v>
      </c>
      <c r="E29" s="19">
        <v>250000</v>
      </c>
      <c r="F29" s="17">
        <v>0</v>
      </c>
      <c r="G29" s="19">
        <v>250000</v>
      </c>
      <c r="H29" s="17">
        <v>0</v>
      </c>
    </row>
    <row r="30" spans="1:20" ht="20.100000000000001" customHeight="1" x14ac:dyDescent="0.2">
      <c r="A30" s="20" t="s">
        <v>57</v>
      </c>
      <c r="B30" s="16" t="s">
        <v>58</v>
      </c>
      <c r="C30" s="25"/>
      <c r="D30" s="17"/>
      <c r="E30" s="19"/>
      <c r="F30" s="17"/>
      <c r="G30" s="19"/>
      <c r="H30" s="17"/>
    </row>
    <row r="31" spans="1:20" ht="20.100000000000001" customHeight="1" x14ac:dyDescent="0.2">
      <c r="A31" s="20" t="s">
        <v>59</v>
      </c>
      <c r="B31" s="16" t="s">
        <v>60</v>
      </c>
      <c r="C31" s="17"/>
      <c r="D31" s="17"/>
      <c r="E31" s="19"/>
      <c r="F31" s="17"/>
      <c r="G31" s="19"/>
      <c r="H31" s="1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/>
      <c r="D32" s="17"/>
      <c r="E32" s="19"/>
      <c r="F32" s="17"/>
      <c r="G32" s="19"/>
      <c r="H32" s="17"/>
    </row>
    <row r="33" spans="1:8" ht="20.100000000000001" customHeight="1" x14ac:dyDescent="0.2">
      <c r="A33" s="20" t="s">
        <v>63</v>
      </c>
      <c r="B33" s="16" t="s">
        <v>64</v>
      </c>
      <c r="C33" s="17"/>
      <c r="D33" s="17">
        <v>0</v>
      </c>
      <c r="E33" s="19"/>
      <c r="F33" s="17">
        <v>0</v>
      </c>
      <c r="G33" s="19"/>
      <c r="H33" s="17">
        <v>0</v>
      </c>
    </row>
    <row r="34" spans="1:8" ht="20.100000000000001" customHeight="1" x14ac:dyDescent="0.2">
      <c r="A34" s="15" t="s">
        <v>65</v>
      </c>
      <c r="B34" s="16" t="s">
        <v>66</v>
      </c>
      <c r="C34" s="17">
        <f t="shared" ref="C34:H34" si="1">C6-C12</f>
        <v>0</v>
      </c>
      <c r="D34" s="19">
        <f t="shared" si="1"/>
        <v>123521</v>
      </c>
      <c r="E34" s="19">
        <f t="shared" si="1"/>
        <v>0</v>
      </c>
      <c r="F34" s="19">
        <f t="shared" si="1"/>
        <v>103521</v>
      </c>
      <c r="G34" s="19">
        <f t="shared" si="1"/>
        <v>0</v>
      </c>
      <c r="H34" s="19">
        <f t="shared" si="1"/>
        <v>103521</v>
      </c>
    </row>
    <row r="35" spans="1:8" ht="18" customHeight="1" x14ac:dyDescent="0.2">
      <c r="A35" s="26" t="s">
        <v>67</v>
      </c>
      <c r="B35" s="27" t="s">
        <v>68</v>
      </c>
      <c r="C35" s="28"/>
      <c r="D35" s="28"/>
      <c r="E35" s="29"/>
      <c r="F35" s="29"/>
      <c r="G35" s="29"/>
      <c r="H35" s="29"/>
    </row>
    <row r="36" spans="1:8" ht="18" customHeight="1" x14ac:dyDescent="0.2">
      <c r="A36" s="26" t="s">
        <v>69</v>
      </c>
      <c r="B36" s="27" t="s">
        <v>70</v>
      </c>
      <c r="C36" s="28"/>
      <c r="D36" s="28"/>
      <c r="E36" s="29"/>
      <c r="F36" s="29"/>
      <c r="G36" s="29"/>
      <c r="H36" s="29"/>
    </row>
    <row r="37" spans="1:8" ht="18" customHeight="1" x14ac:dyDescent="0.2">
      <c r="A37" s="26" t="s">
        <v>71</v>
      </c>
      <c r="B37" s="27" t="s">
        <v>72</v>
      </c>
      <c r="C37" s="28"/>
      <c r="D37" s="28"/>
      <c r="E37" s="29"/>
      <c r="F37" s="29"/>
      <c r="G37" s="29"/>
      <c r="H37" s="29"/>
    </row>
    <row r="38" spans="1:8" ht="18" customHeight="1" x14ac:dyDescent="0.2">
      <c r="A38" s="62" t="s">
        <v>73</v>
      </c>
      <c r="B38" s="31"/>
      <c r="C38" s="31"/>
      <c r="D38" s="31"/>
    </row>
    <row r="39" spans="1:8" ht="18" customHeight="1" x14ac:dyDescent="0.2">
      <c r="A39" s="4" t="s">
        <v>96</v>
      </c>
      <c r="B39" s="4"/>
      <c r="C39" s="4" t="s">
        <v>97</v>
      </c>
      <c r="D39" s="4"/>
    </row>
    <row r="40" spans="1:8" ht="18" customHeight="1" x14ac:dyDescent="0.2">
      <c r="A40" s="4"/>
      <c r="B40" s="4"/>
      <c r="C40" s="4"/>
      <c r="D40" s="4"/>
    </row>
    <row r="41" spans="1:8" ht="18" customHeight="1" x14ac:dyDescent="0.2">
      <c r="A41" s="59"/>
      <c r="B41" s="4"/>
    </row>
    <row r="42" spans="1:8" ht="18" customHeight="1" x14ac:dyDescent="0.2">
      <c r="A42" s="59"/>
      <c r="B42" s="4"/>
    </row>
    <row r="43" spans="1:8" ht="18" customHeight="1" x14ac:dyDescent="0.2">
      <c r="A43" s="59"/>
    </row>
    <row r="44" spans="1:8" ht="18" customHeight="1" x14ac:dyDescent="0.2">
      <c r="A44" s="4" t="s">
        <v>98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A10"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65" customWidth="1"/>
    <col min="3" max="3" width="13" style="65" customWidth="1"/>
    <col min="4" max="4" width="12.140625" style="65" customWidth="1"/>
    <col min="5" max="6" width="11.42578125" style="65" customWidth="1"/>
    <col min="7" max="7" width="10.85546875" style="65" customWidth="1"/>
    <col min="8" max="8" width="11" style="65" customWidth="1"/>
    <col min="9" max="256" width="9.140625" style="65"/>
    <col min="257" max="257" width="5.7109375" style="65" customWidth="1"/>
    <col min="258" max="258" width="39.140625" style="65" customWidth="1"/>
    <col min="259" max="259" width="13" style="65" customWidth="1"/>
    <col min="260" max="260" width="12.140625" style="65" customWidth="1"/>
    <col min="261" max="262" width="11.42578125" style="65" customWidth="1"/>
    <col min="263" max="263" width="10.85546875" style="65" customWidth="1"/>
    <col min="264" max="264" width="11" style="65" customWidth="1"/>
    <col min="265" max="512" width="9.140625" style="65"/>
    <col min="513" max="513" width="5.7109375" style="65" customWidth="1"/>
    <col min="514" max="514" width="39.140625" style="65" customWidth="1"/>
    <col min="515" max="515" width="13" style="65" customWidth="1"/>
    <col min="516" max="516" width="12.140625" style="65" customWidth="1"/>
    <col min="517" max="518" width="11.42578125" style="65" customWidth="1"/>
    <col min="519" max="519" width="10.85546875" style="65" customWidth="1"/>
    <col min="520" max="520" width="11" style="65" customWidth="1"/>
    <col min="521" max="768" width="9.140625" style="65"/>
    <col min="769" max="769" width="5.7109375" style="65" customWidth="1"/>
    <col min="770" max="770" width="39.140625" style="65" customWidth="1"/>
    <col min="771" max="771" width="13" style="65" customWidth="1"/>
    <col min="772" max="772" width="12.140625" style="65" customWidth="1"/>
    <col min="773" max="774" width="11.42578125" style="65" customWidth="1"/>
    <col min="775" max="775" width="10.85546875" style="65" customWidth="1"/>
    <col min="776" max="776" width="11" style="65" customWidth="1"/>
    <col min="777" max="1024" width="9.140625" style="65"/>
    <col min="1025" max="1025" width="5.7109375" style="65" customWidth="1"/>
    <col min="1026" max="1026" width="39.140625" style="65" customWidth="1"/>
    <col min="1027" max="1027" width="13" style="65" customWidth="1"/>
    <col min="1028" max="1028" width="12.140625" style="65" customWidth="1"/>
    <col min="1029" max="1030" width="11.42578125" style="65" customWidth="1"/>
    <col min="1031" max="1031" width="10.85546875" style="65" customWidth="1"/>
    <col min="1032" max="1032" width="11" style="65" customWidth="1"/>
    <col min="1033" max="1280" width="9.140625" style="65"/>
    <col min="1281" max="1281" width="5.7109375" style="65" customWidth="1"/>
    <col min="1282" max="1282" width="39.140625" style="65" customWidth="1"/>
    <col min="1283" max="1283" width="13" style="65" customWidth="1"/>
    <col min="1284" max="1284" width="12.140625" style="65" customWidth="1"/>
    <col min="1285" max="1286" width="11.42578125" style="65" customWidth="1"/>
    <col min="1287" max="1287" width="10.85546875" style="65" customWidth="1"/>
    <col min="1288" max="1288" width="11" style="65" customWidth="1"/>
    <col min="1289" max="1536" width="9.140625" style="65"/>
    <col min="1537" max="1537" width="5.7109375" style="65" customWidth="1"/>
    <col min="1538" max="1538" width="39.140625" style="65" customWidth="1"/>
    <col min="1539" max="1539" width="13" style="65" customWidth="1"/>
    <col min="1540" max="1540" width="12.140625" style="65" customWidth="1"/>
    <col min="1541" max="1542" width="11.42578125" style="65" customWidth="1"/>
    <col min="1543" max="1543" width="10.85546875" style="65" customWidth="1"/>
    <col min="1544" max="1544" width="11" style="65" customWidth="1"/>
    <col min="1545" max="1792" width="9.140625" style="65"/>
    <col min="1793" max="1793" width="5.7109375" style="65" customWidth="1"/>
    <col min="1794" max="1794" width="39.140625" style="65" customWidth="1"/>
    <col min="1795" max="1795" width="13" style="65" customWidth="1"/>
    <col min="1796" max="1796" width="12.140625" style="65" customWidth="1"/>
    <col min="1797" max="1798" width="11.42578125" style="65" customWidth="1"/>
    <col min="1799" max="1799" width="10.85546875" style="65" customWidth="1"/>
    <col min="1800" max="1800" width="11" style="65" customWidth="1"/>
    <col min="1801" max="2048" width="9.140625" style="65"/>
    <col min="2049" max="2049" width="5.7109375" style="65" customWidth="1"/>
    <col min="2050" max="2050" width="39.140625" style="65" customWidth="1"/>
    <col min="2051" max="2051" width="13" style="65" customWidth="1"/>
    <col min="2052" max="2052" width="12.140625" style="65" customWidth="1"/>
    <col min="2053" max="2054" width="11.42578125" style="65" customWidth="1"/>
    <col min="2055" max="2055" width="10.85546875" style="65" customWidth="1"/>
    <col min="2056" max="2056" width="11" style="65" customWidth="1"/>
    <col min="2057" max="2304" width="9.140625" style="65"/>
    <col min="2305" max="2305" width="5.7109375" style="65" customWidth="1"/>
    <col min="2306" max="2306" width="39.140625" style="65" customWidth="1"/>
    <col min="2307" max="2307" width="13" style="65" customWidth="1"/>
    <col min="2308" max="2308" width="12.140625" style="65" customWidth="1"/>
    <col min="2309" max="2310" width="11.42578125" style="65" customWidth="1"/>
    <col min="2311" max="2311" width="10.85546875" style="65" customWidth="1"/>
    <col min="2312" max="2312" width="11" style="65" customWidth="1"/>
    <col min="2313" max="2560" width="9.140625" style="65"/>
    <col min="2561" max="2561" width="5.7109375" style="65" customWidth="1"/>
    <col min="2562" max="2562" width="39.140625" style="65" customWidth="1"/>
    <col min="2563" max="2563" width="13" style="65" customWidth="1"/>
    <col min="2564" max="2564" width="12.140625" style="65" customWidth="1"/>
    <col min="2565" max="2566" width="11.42578125" style="65" customWidth="1"/>
    <col min="2567" max="2567" width="10.85546875" style="65" customWidth="1"/>
    <col min="2568" max="2568" width="11" style="65" customWidth="1"/>
    <col min="2569" max="2816" width="9.140625" style="65"/>
    <col min="2817" max="2817" width="5.7109375" style="65" customWidth="1"/>
    <col min="2818" max="2818" width="39.140625" style="65" customWidth="1"/>
    <col min="2819" max="2819" width="13" style="65" customWidth="1"/>
    <col min="2820" max="2820" width="12.140625" style="65" customWidth="1"/>
    <col min="2821" max="2822" width="11.42578125" style="65" customWidth="1"/>
    <col min="2823" max="2823" width="10.85546875" style="65" customWidth="1"/>
    <col min="2824" max="2824" width="11" style="65" customWidth="1"/>
    <col min="2825" max="3072" width="9.140625" style="65"/>
    <col min="3073" max="3073" width="5.7109375" style="65" customWidth="1"/>
    <col min="3074" max="3074" width="39.140625" style="65" customWidth="1"/>
    <col min="3075" max="3075" width="13" style="65" customWidth="1"/>
    <col min="3076" max="3076" width="12.140625" style="65" customWidth="1"/>
    <col min="3077" max="3078" width="11.42578125" style="65" customWidth="1"/>
    <col min="3079" max="3079" width="10.85546875" style="65" customWidth="1"/>
    <col min="3080" max="3080" width="11" style="65" customWidth="1"/>
    <col min="3081" max="3328" width="9.140625" style="65"/>
    <col min="3329" max="3329" width="5.7109375" style="65" customWidth="1"/>
    <col min="3330" max="3330" width="39.140625" style="65" customWidth="1"/>
    <col min="3331" max="3331" width="13" style="65" customWidth="1"/>
    <col min="3332" max="3332" width="12.140625" style="65" customWidth="1"/>
    <col min="3333" max="3334" width="11.42578125" style="65" customWidth="1"/>
    <col min="3335" max="3335" width="10.85546875" style="65" customWidth="1"/>
    <col min="3336" max="3336" width="11" style="65" customWidth="1"/>
    <col min="3337" max="3584" width="9.140625" style="65"/>
    <col min="3585" max="3585" width="5.7109375" style="65" customWidth="1"/>
    <col min="3586" max="3586" width="39.140625" style="65" customWidth="1"/>
    <col min="3587" max="3587" width="13" style="65" customWidth="1"/>
    <col min="3588" max="3588" width="12.140625" style="65" customWidth="1"/>
    <col min="3589" max="3590" width="11.42578125" style="65" customWidth="1"/>
    <col min="3591" max="3591" width="10.85546875" style="65" customWidth="1"/>
    <col min="3592" max="3592" width="11" style="65" customWidth="1"/>
    <col min="3593" max="3840" width="9.140625" style="65"/>
    <col min="3841" max="3841" width="5.7109375" style="65" customWidth="1"/>
    <col min="3842" max="3842" width="39.140625" style="65" customWidth="1"/>
    <col min="3843" max="3843" width="13" style="65" customWidth="1"/>
    <col min="3844" max="3844" width="12.140625" style="65" customWidth="1"/>
    <col min="3845" max="3846" width="11.42578125" style="65" customWidth="1"/>
    <col min="3847" max="3847" width="10.85546875" style="65" customWidth="1"/>
    <col min="3848" max="3848" width="11" style="65" customWidth="1"/>
    <col min="3849" max="4096" width="9.140625" style="65"/>
    <col min="4097" max="4097" width="5.7109375" style="65" customWidth="1"/>
    <col min="4098" max="4098" width="39.140625" style="65" customWidth="1"/>
    <col min="4099" max="4099" width="13" style="65" customWidth="1"/>
    <col min="4100" max="4100" width="12.140625" style="65" customWidth="1"/>
    <col min="4101" max="4102" width="11.42578125" style="65" customWidth="1"/>
    <col min="4103" max="4103" width="10.85546875" style="65" customWidth="1"/>
    <col min="4104" max="4104" width="11" style="65" customWidth="1"/>
    <col min="4105" max="4352" width="9.140625" style="65"/>
    <col min="4353" max="4353" width="5.7109375" style="65" customWidth="1"/>
    <col min="4354" max="4354" width="39.140625" style="65" customWidth="1"/>
    <col min="4355" max="4355" width="13" style="65" customWidth="1"/>
    <col min="4356" max="4356" width="12.140625" style="65" customWidth="1"/>
    <col min="4357" max="4358" width="11.42578125" style="65" customWidth="1"/>
    <col min="4359" max="4359" width="10.85546875" style="65" customWidth="1"/>
    <col min="4360" max="4360" width="11" style="65" customWidth="1"/>
    <col min="4361" max="4608" width="9.140625" style="65"/>
    <col min="4609" max="4609" width="5.7109375" style="65" customWidth="1"/>
    <col min="4610" max="4610" width="39.140625" style="65" customWidth="1"/>
    <col min="4611" max="4611" width="13" style="65" customWidth="1"/>
    <col min="4612" max="4612" width="12.140625" style="65" customWidth="1"/>
    <col min="4613" max="4614" width="11.42578125" style="65" customWidth="1"/>
    <col min="4615" max="4615" width="10.85546875" style="65" customWidth="1"/>
    <col min="4616" max="4616" width="11" style="65" customWidth="1"/>
    <col min="4617" max="4864" width="9.140625" style="65"/>
    <col min="4865" max="4865" width="5.7109375" style="65" customWidth="1"/>
    <col min="4866" max="4866" width="39.140625" style="65" customWidth="1"/>
    <col min="4867" max="4867" width="13" style="65" customWidth="1"/>
    <col min="4868" max="4868" width="12.140625" style="65" customWidth="1"/>
    <col min="4869" max="4870" width="11.42578125" style="65" customWidth="1"/>
    <col min="4871" max="4871" width="10.85546875" style="65" customWidth="1"/>
    <col min="4872" max="4872" width="11" style="65" customWidth="1"/>
    <col min="4873" max="5120" width="9.140625" style="65"/>
    <col min="5121" max="5121" width="5.7109375" style="65" customWidth="1"/>
    <col min="5122" max="5122" width="39.140625" style="65" customWidth="1"/>
    <col min="5123" max="5123" width="13" style="65" customWidth="1"/>
    <col min="5124" max="5124" width="12.140625" style="65" customWidth="1"/>
    <col min="5125" max="5126" width="11.42578125" style="65" customWidth="1"/>
    <col min="5127" max="5127" width="10.85546875" style="65" customWidth="1"/>
    <col min="5128" max="5128" width="11" style="65" customWidth="1"/>
    <col min="5129" max="5376" width="9.140625" style="65"/>
    <col min="5377" max="5377" width="5.7109375" style="65" customWidth="1"/>
    <col min="5378" max="5378" width="39.140625" style="65" customWidth="1"/>
    <col min="5379" max="5379" width="13" style="65" customWidth="1"/>
    <col min="5380" max="5380" width="12.140625" style="65" customWidth="1"/>
    <col min="5381" max="5382" width="11.42578125" style="65" customWidth="1"/>
    <col min="5383" max="5383" width="10.85546875" style="65" customWidth="1"/>
    <col min="5384" max="5384" width="11" style="65" customWidth="1"/>
    <col min="5385" max="5632" width="9.140625" style="65"/>
    <col min="5633" max="5633" width="5.7109375" style="65" customWidth="1"/>
    <col min="5634" max="5634" width="39.140625" style="65" customWidth="1"/>
    <col min="5635" max="5635" width="13" style="65" customWidth="1"/>
    <col min="5636" max="5636" width="12.140625" style="65" customWidth="1"/>
    <col min="5637" max="5638" width="11.42578125" style="65" customWidth="1"/>
    <col min="5639" max="5639" width="10.85546875" style="65" customWidth="1"/>
    <col min="5640" max="5640" width="11" style="65" customWidth="1"/>
    <col min="5641" max="5888" width="9.140625" style="65"/>
    <col min="5889" max="5889" width="5.7109375" style="65" customWidth="1"/>
    <col min="5890" max="5890" width="39.140625" style="65" customWidth="1"/>
    <col min="5891" max="5891" width="13" style="65" customWidth="1"/>
    <col min="5892" max="5892" width="12.140625" style="65" customWidth="1"/>
    <col min="5893" max="5894" width="11.42578125" style="65" customWidth="1"/>
    <col min="5895" max="5895" width="10.85546875" style="65" customWidth="1"/>
    <col min="5896" max="5896" width="11" style="65" customWidth="1"/>
    <col min="5897" max="6144" width="9.140625" style="65"/>
    <col min="6145" max="6145" width="5.7109375" style="65" customWidth="1"/>
    <col min="6146" max="6146" width="39.140625" style="65" customWidth="1"/>
    <col min="6147" max="6147" width="13" style="65" customWidth="1"/>
    <col min="6148" max="6148" width="12.140625" style="65" customWidth="1"/>
    <col min="6149" max="6150" width="11.42578125" style="65" customWidth="1"/>
    <col min="6151" max="6151" width="10.85546875" style="65" customWidth="1"/>
    <col min="6152" max="6152" width="11" style="65" customWidth="1"/>
    <col min="6153" max="6400" width="9.140625" style="65"/>
    <col min="6401" max="6401" width="5.7109375" style="65" customWidth="1"/>
    <col min="6402" max="6402" width="39.140625" style="65" customWidth="1"/>
    <col min="6403" max="6403" width="13" style="65" customWidth="1"/>
    <col min="6404" max="6404" width="12.140625" style="65" customWidth="1"/>
    <col min="6405" max="6406" width="11.42578125" style="65" customWidth="1"/>
    <col min="6407" max="6407" width="10.85546875" style="65" customWidth="1"/>
    <col min="6408" max="6408" width="11" style="65" customWidth="1"/>
    <col min="6409" max="6656" width="9.140625" style="65"/>
    <col min="6657" max="6657" width="5.7109375" style="65" customWidth="1"/>
    <col min="6658" max="6658" width="39.140625" style="65" customWidth="1"/>
    <col min="6659" max="6659" width="13" style="65" customWidth="1"/>
    <col min="6660" max="6660" width="12.140625" style="65" customWidth="1"/>
    <col min="6661" max="6662" width="11.42578125" style="65" customWidth="1"/>
    <col min="6663" max="6663" width="10.85546875" style="65" customWidth="1"/>
    <col min="6664" max="6664" width="11" style="65" customWidth="1"/>
    <col min="6665" max="6912" width="9.140625" style="65"/>
    <col min="6913" max="6913" width="5.7109375" style="65" customWidth="1"/>
    <col min="6914" max="6914" width="39.140625" style="65" customWidth="1"/>
    <col min="6915" max="6915" width="13" style="65" customWidth="1"/>
    <col min="6916" max="6916" width="12.140625" style="65" customWidth="1"/>
    <col min="6917" max="6918" width="11.42578125" style="65" customWidth="1"/>
    <col min="6919" max="6919" width="10.85546875" style="65" customWidth="1"/>
    <col min="6920" max="6920" width="11" style="65" customWidth="1"/>
    <col min="6921" max="7168" width="9.140625" style="65"/>
    <col min="7169" max="7169" width="5.7109375" style="65" customWidth="1"/>
    <col min="7170" max="7170" width="39.140625" style="65" customWidth="1"/>
    <col min="7171" max="7171" width="13" style="65" customWidth="1"/>
    <col min="7172" max="7172" width="12.140625" style="65" customWidth="1"/>
    <col min="7173" max="7174" width="11.42578125" style="65" customWidth="1"/>
    <col min="7175" max="7175" width="10.85546875" style="65" customWidth="1"/>
    <col min="7176" max="7176" width="11" style="65" customWidth="1"/>
    <col min="7177" max="7424" width="9.140625" style="65"/>
    <col min="7425" max="7425" width="5.7109375" style="65" customWidth="1"/>
    <col min="7426" max="7426" width="39.140625" style="65" customWidth="1"/>
    <col min="7427" max="7427" width="13" style="65" customWidth="1"/>
    <col min="7428" max="7428" width="12.140625" style="65" customWidth="1"/>
    <col min="7429" max="7430" width="11.42578125" style="65" customWidth="1"/>
    <col min="7431" max="7431" width="10.85546875" style="65" customWidth="1"/>
    <col min="7432" max="7432" width="11" style="65" customWidth="1"/>
    <col min="7433" max="7680" width="9.140625" style="65"/>
    <col min="7681" max="7681" width="5.7109375" style="65" customWidth="1"/>
    <col min="7682" max="7682" width="39.140625" style="65" customWidth="1"/>
    <col min="7683" max="7683" width="13" style="65" customWidth="1"/>
    <col min="7684" max="7684" width="12.140625" style="65" customWidth="1"/>
    <col min="7685" max="7686" width="11.42578125" style="65" customWidth="1"/>
    <col min="7687" max="7687" width="10.85546875" style="65" customWidth="1"/>
    <col min="7688" max="7688" width="11" style="65" customWidth="1"/>
    <col min="7689" max="7936" width="9.140625" style="65"/>
    <col min="7937" max="7937" width="5.7109375" style="65" customWidth="1"/>
    <col min="7938" max="7938" width="39.140625" style="65" customWidth="1"/>
    <col min="7939" max="7939" width="13" style="65" customWidth="1"/>
    <col min="7940" max="7940" width="12.140625" style="65" customWidth="1"/>
    <col min="7941" max="7942" width="11.42578125" style="65" customWidth="1"/>
    <col min="7943" max="7943" width="10.85546875" style="65" customWidth="1"/>
    <col min="7944" max="7944" width="11" style="65" customWidth="1"/>
    <col min="7945" max="8192" width="9.140625" style="65"/>
    <col min="8193" max="8193" width="5.7109375" style="65" customWidth="1"/>
    <col min="8194" max="8194" width="39.140625" style="65" customWidth="1"/>
    <col min="8195" max="8195" width="13" style="65" customWidth="1"/>
    <col min="8196" max="8196" width="12.140625" style="65" customWidth="1"/>
    <col min="8197" max="8198" width="11.42578125" style="65" customWidth="1"/>
    <col min="8199" max="8199" width="10.85546875" style="65" customWidth="1"/>
    <col min="8200" max="8200" width="11" style="65" customWidth="1"/>
    <col min="8201" max="8448" width="9.140625" style="65"/>
    <col min="8449" max="8449" width="5.7109375" style="65" customWidth="1"/>
    <col min="8450" max="8450" width="39.140625" style="65" customWidth="1"/>
    <col min="8451" max="8451" width="13" style="65" customWidth="1"/>
    <col min="8452" max="8452" width="12.140625" style="65" customWidth="1"/>
    <col min="8453" max="8454" width="11.42578125" style="65" customWidth="1"/>
    <col min="8455" max="8455" width="10.85546875" style="65" customWidth="1"/>
    <col min="8456" max="8456" width="11" style="65" customWidth="1"/>
    <col min="8457" max="8704" width="9.140625" style="65"/>
    <col min="8705" max="8705" width="5.7109375" style="65" customWidth="1"/>
    <col min="8706" max="8706" width="39.140625" style="65" customWidth="1"/>
    <col min="8707" max="8707" width="13" style="65" customWidth="1"/>
    <col min="8708" max="8708" width="12.140625" style="65" customWidth="1"/>
    <col min="8709" max="8710" width="11.42578125" style="65" customWidth="1"/>
    <col min="8711" max="8711" width="10.85546875" style="65" customWidth="1"/>
    <col min="8712" max="8712" width="11" style="65" customWidth="1"/>
    <col min="8713" max="8960" width="9.140625" style="65"/>
    <col min="8961" max="8961" width="5.7109375" style="65" customWidth="1"/>
    <col min="8962" max="8962" width="39.140625" style="65" customWidth="1"/>
    <col min="8963" max="8963" width="13" style="65" customWidth="1"/>
    <col min="8964" max="8964" width="12.140625" style="65" customWidth="1"/>
    <col min="8965" max="8966" width="11.42578125" style="65" customWidth="1"/>
    <col min="8967" max="8967" width="10.85546875" style="65" customWidth="1"/>
    <col min="8968" max="8968" width="11" style="65" customWidth="1"/>
    <col min="8969" max="9216" width="9.140625" style="65"/>
    <col min="9217" max="9217" width="5.7109375" style="65" customWidth="1"/>
    <col min="9218" max="9218" width="39.140625" style="65" customWidth="1"/>
    <col min="9219" max="9219" width="13" style="65" customWidth="1"/>
    <col min="9220" max="9220" width="12.140625" style="65" customWidth="1"/>
    <col min="9221" max="9222" width="11.42578125" style="65" customWidth="1"/>
    <col min="9223" max="9223" width="10.85546875" style="65" customWidth="1"/>
    <col min="9224" max="9224" width="11" style="65" customWidth="1"/>
    <col min="9225" max="9472" width="9.140625" style="65"/>
    <col min="9473" max="9473" width="5.7109375" style="65" customWidth="1"/>
    <col min="9474" max="9474" width="39.140625" style="65" customWidth="1"/>
    <col min="9475" max="9475" width="13" style="65" customWidth="1"/>
    <col min="9476" max="9476" width="12.140625" style="65" customWidth="1"/>
    <col min="9477" max="9478" width="11.42578125" style="65" customWidth="1"/>
    <col min="9479" max="9479" width="10.85546875" style="65" customWidth="1"/>
    <col min="9480" max="9480" width="11" style="65" customWidth="1"/>
    <col min="9481" max="9728" width="9.140625" style="65"/>
    <col min="9729" max="9729" width="5.7109375" style="65" customWidth="1"/>
    <col min="9730" max="9730" width="39.140625" style="65" customWidth="1"/>
    <col min="9731" max="9731" width="13" style="65" customWidth="1"/>
    <col min="9732" max="9732" width="12.140625" style="65" customWidth="1"/>
    <col min="9733" max="9734" width="11.42578125" style="65" customWidth="1"/>
    <col min="9735" max="9735" width="10.85546875" style="65" customWidth="1"/>
    <col min="9736" max="9736" width="11" style="65" customWidth="1"/>
    <col min="9737" max="9984" width="9.140625" style="65"/>
    <col min="9985" max="9985" width="5.7109375" style="65" customWidth="1"/>
    <col min="9986" max="9986" width="39.140625" style="65" customWidth="1"/>
    <col min="9987" max="9987" width="13" style="65" customWidth="1"/>
    <col min="9988" max="9988" width="12.140625" style="65" customWidth="1"/>
    <col min="9989" max="9990" width="11.42578125" style="65" customWidth="1"/>
    <col min="9991" max="9991" width="10.85546875" style="65" customWidth="1"/>
    <col min="9992" max="9992" width="11" style="65" customWidth="1"/>
    <col min="9993" max="10240" width="9.140625" style="65"/>
    <col min="10241" max="10241" width="5.7109375" style="65" customWidth="1"/>
    <col min="10242" max="10242" width="39.140625" style="65" customWidth="1"/>
    <col min="10243" max="10243" width="13" style="65" customWidth="1"/>
    <col min="10244" max="10244" width="12.140625" style="65" customWidth="1"/>
    <col min="10245" max="10246" width="11.42578125" style="65" customWidth="1"/>
    <col min="10247" max="10247" width="10.85546875" style="65" customWidth="1"/>
    <col min="10248" max="10248" width="11" style="65" customWidth="1"/>
    <col min="10249" max="10496" width="9.140625" style="65"/>
    <col min="10497" max="10497" width="5.7109375" style="65" customWidth="1"/>
    <col min="10498" max="10498" width="39.140625" style="65" customWidth="1"/>
    <col min="10499" max="10499" width="13" style="65" customWidth="1"/>
    <col min="10500" max="10500" width="12.140625" style="65" customWidth="1"/>
    <col min="10501" max="10502" width="11.42578125" style="65" customWidth="1"/>
    <col min="10503" max="10503" width="10.85546875" style="65" customWidth="1"/>
    <col min="10504" max="10504" width="11" style="65" customWidth="1"/>
    <col min="10505" max="10752" width="9.140625" style="65"/>
    <col min="10753" max="10753" width="5.7109375" style="65" customWidth="1"/>
    <col min="10754" max="10754" width="39.140625" style="65" customWidth="1"/>
    <col min="10755" max="10755" width="13" style="65" customWidth="1"/>
    <col min="10756" max="10756" width="12.140625" style="65" customWidth="1"/>
    <col min="10757" max="10758" width="11.42578125" style="65" customWidth="1"/>
    <col min="10759" max="10759" width="10.85546875" style="65" customWidth="1"/>
    <col min="10760" max="10760" width="11" style="65" customWidth="1"/>
    <col min="10761" max="11008" width="9.140625" style="65"/>
    <col min="11009" max="11009" width="5.7109375" style="65" customWidth="1"/>
    <col min="11010" max="11010" width="39.140625" style="65" customWidth="1"/>
    <col min="11011" max="11011" width="13" style="65" customWidth="1"/>
    <col min="11012" max="11012" width="12.140625" style="65" customWidth="1"/>
    <col min="11013" max="11014" width="11.42578125" style="65" customWidth="1"/>
    <col min="11015" max="11015" width="10.85546875" style="65" customWidth="1"/>
    <col min="11016" max="11016" width="11" style="65" customWidth="1"/>
    <col min="11017" max="11264" width="9.140625" style="65"/>
    <col min="11265" max="11265" width="5.7109375" style="65" customWidth="1"/>
    <col min="11266" max="11266" width="39.140625" style="65" customWidth="1"/>
    <col min="11267" max="11267" width="13" style="65" customWidth="1"/>
    <col min="11268" max="11268" width="12.140625" style="65" customWidth="1"/>
    <col min="11269" max="11270" width="11.42578125" style="65" customWidth="1"/>
    <col min="11271" max="11271" width="10.85546875" style="65" customWidth="1"/>
    <col min="11272" max="11272" width="11" style="65" customWidth="1"/>
    <col min="11273" max="11520" width="9.140625" style="65"/>
    <col min="11521" max="11521" width="5.7109375" style="65" customWidth="1"/>
    <col min="11522" max="11522" width="39.140625" style="65" customWidth="1"/>
    <col min="11523" max="11523" width="13" style="65" customWidth="1"/>
    <col min="11524" max="11524" width="12.140625" style="65" customWidth="1"/>
    <col min="11525" max="11526" width="11.42578125" style="65" customWidth="1"/>
    <col min="11527" max="11527" width="10.85546875" style="65" customWidth="1"/>
    <col min="11528" max="11528" width="11" style="65" customWidth="1"/>
    <col min="11529" max="11776" width="9.140625" style="65"/>
    <col min="11777" max="11777" width="5.7109375" style="65" customWidth="1"/>
    <col min="11778" max="11778" width="39.140625" style="65" customWidth="1"/>
    <col min="11779" max="11779" width="13" style="65" customWidth="1"/>
    <col min="11780" max="11780" width="12.140625" style="65" customWidth="1"/>
    <col min="11781" max="11782" width="11.42578125" style="65" customWidth="1"/>
    <col min="11783" max="11783" width="10.85546875" style="65" customWidth="1"/>
    <col min="11784" max="11784" width="11" style="65" customWidth="1"/>
    <col min="11785" max="12032" width="9.140625" style="65"/>
    <col min="12033" max="12033" width="5.7109375" style="65" customWidth="1"/>
    <col min="12034" max="12034" width="39.140625" style="65" customWidth="1"/>
    <col min="12035" max="12035" width="13" style="65" customWidth="1"/>
    <col min="12036" max="12036" width="12.140625" style="65" customWidth="1"/>
    <col min="12037" max="12038" width="11.42578125" style="65" customWidth="1"/>
    <col min="12039" max="12039" width="10.85546875" style="65" customWidth="1"/>
    <col min="12040" max="12040" width="11" style="65" customWidth="1"/>
    <col min="12041" max="12288" width="9.140625" style="65"/>
    <col min="12289" max="12289" width="5.7109375" style="65" customWidth="1"/>
    <col min="12290" max="12290" width="39.140625" style="65" customWidth="1"/>
    <col min="12291" max="12291" width="13" style="65" customWidth="1"/>
    <col min="12292" max="12292" width="12.140625" style="65" customWidth="1"/>
    <col min="12293" max="12294" width="11.42578125" style="65" customWidth="1"/>
    <col min="12295" max="12295" width="10.85546875" style="65" customWidth="1"/>
    <col min="12296" max="12296" width="11" style="65" customWidth="1"/>
    <col min="12297" max="12544" width="9.140625" style="65"/>
    <col min="12545" max="12545" width="5.7109375" style="65" customWidth="1"/>
    <col min="12546" max="12546" width="39.140625" style="65" customWidth="1"/>
    <col min="12547" max="12547" width="13" style="65" customWidth="1"/>
    <col min="12548" max="12548" width="12.140625" style="65" customWidth="1"/>
    <col min="12549" max="12550" width="11.42578125" style="65" customWidth="1"/>
    <col min="12551" max="12551" width="10.85546875" style="65" customWidth="1"/>
    <col min="12552" max="12552" width="11" style="65" customWidth="1"/>
    <col min="12553" max="12800" width="9.140625" style="65"/>
    <col min="12801" max="12801" width="5.7109375" style="65" customWidth="1"/>
    <col min="12802" max="12802" width="39.140625" style="65" customWidth="1"/>
    <col min="12803" max="12803" width="13" style="65" customWidth="1"/>
    <col min="12804" max="12804" width="12.140625" style="65" customWidth="1"/>
    <col min="12805" max="12806" width="11.42578125" style="65" customWidth="1"/>
    <col min="12807" max="12807" width="10.85546875" style="65" customWidth="1"/>
    <col min="12808" max="12808" width="11" style="65" customWidth="1"/>
    <col min="12809" max="13056" width="9.140625" style="65"/>
    <col min="13057" max="13057" width="5.7109375" style="65" customWidth="1"/>
    <col min="13058" max="13058" width="39.140625" style="65" customWidth="1"/>
    <col min="13059" max="13059" width="13" style="65" customWidth="1"/>
    <col min="13060" max="13060" width="12.140625" style="65" customWidth="1"/>
    <col min="13061" max="13062" width="11.42578125" style="65" customWidth="1"/>
    <col min="13063" max="13063" width="10.85546875" style="65" customWidth="1"/>
    <col min="13064" max="13064" width="11" style="65" customWidth="1"/>
    <col min="13065" max="13312" width="9.140625" style="65"/>
    <col min="13313" max="13313" width="5.7109375" style="65" customWidth="1"/>
    <col min="13314" max="13314" width="39.140625" style="65" customWidth="1"/>
    <col min="13315" max="13315" width="13" style="65" customWidth="1"/>
    <col min="13316" max="13316" width="12.140625" style="65" customWidth="1"/>
    <col min="13317" max="13318" width="11.42578125" style="65" customWidth="1"/>
    <col min="13319" max="13319" width="10.85546875" style="65" customWidth="1"/>
    <col min="13320" max="13320" width="11" style="65" customWidth="1"/>
    <col min="13321" max="13568" width="9.140625" style="65"/>
    <col min="13569" max="13569" width="5.7109375" style="65" customWidth="1"/>
    <col min="13570" max="13570" width="39.140625" style="65" customWidth="1"/>
    <col min="13571" max="13571" width="13" style="65" customWidth="1"/>
    <col min="13572" max="13572" width="12.140625" style="65" customWidth="1"/>
    <col min="13573" max="13574" width="11.42578125" style="65" customWidth="1"/>
    <col min="13575" max="13575" width="10.85546875" style="65" customWidth="1"/>
    <col min="13576" max="13576" width="11" style="65" customWidth="1"/>
    <col min="13577" max="13824" width="9.140625" style="65"/>
    <col min="13825" max="13825" width="5.7109375" style="65" customWidth="1"/>
    <col min="13826" max="13826" width="39.140625" style="65" customWidth="1"/>
    <col min="13827" max="13827" width="13" style="65" customWidth="1"/>
    <col min="13828" max="13828" width="12.140625" style="65" customWidth="1"/>
    <col min="13829" max="13830" width="11.42578125" style="65" customWidth="1"/>
    <col min="13831" max="13831" width="10.85546875" style="65" customWidth="1"/>
    <col min="13832" max="13832" width="11" style="65" customWidth="1"/>
    <col min="13833" max="14080" width="9.140625" style="65"/>
    <col min="14081" max="14081" width="5.7109375" style="65" customWidth="1"/>
    <col min="14082" max="14082" width="39.140625" style="65" customWidth="1"/>
    <col min="14083" max="14083" width="13" style="65" customWidth="1"/>
    <col min="14084" max="14084" width="12.140625" style="65" customWidth="1"/>
    <col min="14085" max="14086" width="11.42578125" style="65" customWidth="1"/>
    <col min="14087" max="14087" width="10.85546875" style="65" customWidth="1"/>
    <col min="14088" max="14088" width="11" style="65" customWidth="1"/>
    <col min="14089" max="14336" width="9.140625" style="65"/>
    <col min="14337" max="14337" width="5.7109375" style="65" customWidth="1"/>
    <col min="14338" max="14338" width="39.140625" style="65" customWidth="1"/>
    <col min="14339" max="14339" width="13" style="65" customWidth="1"/>
    <col min="14340" max="14340" width="12.140625" style="65" customWidth="1"/>
    <col min="14341" max="14342" width="11.42578125" style="65" customWidth="1"/>
    <col min="14343" max="14343" width="10.85546875" style="65" customWidth="1"/>
    <col min="14344" max="14344" width="11" style="65" customWidth="1"/>
    <col min="14345" max="14592" width="9.140625" style="65"/>
    <col min="14593" max="14593" width="5.7109375" style="65" customWidth="1"/>
    <col min="14594" max="14594" width="39.140625" style="65" customWidth="1"/>
    <col min="14595" max="14595" width="13" style="65" customWidth="1"/>
    <col min="14596" max="14596" width="12.140625" style="65" customWidth="1"/>
    <col min="14597" max="14598" width="11.42578125" style="65" customWidth="1"/>
    <col min="14599" max="14599" width="10.85546875" style="65" customWidth="1"/>
    <col min="14600" max="14600" width="11" style="65" customWidth="1"/>
    <col min="14601" max="14848" width="9.140625" style="65"/>
    <col min="14849" max="14849" width="5.7109375" style="65" customWidth="1"/>
    <col min="14850" max="14850" width="39.140625" style="65" customWidth="1"/>
    <col min="14851" max="14851" width="13" style="65" customWidth="1"/>
    <col min="14852" max="14852" width="12.140625" style="65" customWidth="1"/>
    <col min="14853" max="14854" width="11.42578125" style="65" customWidth="1"/>
    <col min="14855" max="14855" width="10.85546875" style="65" customWidth="1"/>
    <col min="14856" max="14856" width="11" style="65" customWidth="1"/>
    <col min="14857" max="15104" width="9.140625" style="65"/>
    <col min="15105" max="15105" width="5.7109375" style="65" customWidth="1"/>
    <col min="15106" max="15106" width="39.140625" style="65" customWidth="1"/>
    <col min="15107" max="15107" width="13" style="65" customWidth="1"/>
    <col min="15108" max="15108" width="12.140625" style="65" customWidth="1"/>
    <col min="15109" max="15110" width="11.42578125" style="65" customWidth="1"/>
    <col min="15111" max="15111" width="10.85546875" style="65" customWidth="1"/>
    <col min="15112" max="15112" width="11" style="65" customWidth="1"/>
    <col min="15113" max="15360" width="9.140625" style="65"/>
    <col min="15361" max="15361" width="5.7109375" style="65" customWidth="1"/>
    <col min="15362" max="15362" width="39.140625" style="65" customWidth="1"/>
    <col min="15363" max="15363" width="13" style="65" customWidth="1"/>
    <col min="15364" max="15364" width="12.140625" style="65" customWidth="1"/>
    <col min="15365" max="15366" width="11.42578125" style="65" customWidth="1"/>
    <col min="15367" max="15367" width="10.85546875" style="65" customWidth="1"/>
    <col min="15368" max="15368" width="11" style="65" customWidth="1"/>
    <col min="15369" max="15616" width="9.140625" style="65"/>
    <col min="15617" max="15617" width="5.7109375" style="65" customWidth="1"/>
    <col min="15618" max="15618" width="39.140625" style="65" customWidth="1"/>
    <col min="15619" max="15619" width="13" style="65" customWidth="1"/>
    <col min="15620" max="15620" width="12.140625" style="65" customWidth="1"/>
    <col min="15621" max="15622" width="11.42578125" style="65" customWidth="1"/>
    <col min="15623" max="15623" width="10.85546875" style="65" customWidth="1"/>
    <col min="15624" max="15624" width="11" style="65" customWidth="1"/>
    <col min="15625" max="15872" width="9.140625" style="65"/>
    <col min="15873" max="15873" width="5.7109375" style="65" customWidth="1"/>
    <col min="15874" max="15874" width="39.140625" style="65" customWidth="1"/>
    <col min="15875" max="15875" width="13" style="65" customWidth="1"/>
    <col min="15876" max="15876" width="12.140625" style="65" customWidth="1"/>
    <col min="15877" max="15878" width="11.42578125" style="65" customWidth="1"/>
    <col min="15879" max="15879" width="10.85546875" style="65" customWidth="1"/>
    <col min="15880" max="15880" width="11" style="65" customWidth="1"/>
    <col min="15881" max="16128" width="9.140625" style="65"/>
    <col min="16129" max="16129" width="5.7109375" style="65" customWidth="1"/>
    <col min="16130" max="16130" width="39.140625" style="65" customWidth="1"/>
    <col min="16131" max="16131" width="13" style="65" customWidth="1"/>
    <col min="16132" max="16132" width="12.140625" style="65" customWidth="1"/>
    <col min="16133" max="16134" width="11.42578125" style="65" customWidth="1"/>
    <col min="16135" max="16135" width="10.85546875" style="65" customWidth="1"/>
    <col min="16136" max="16136" width="11" style="65" customWidth="1"/>
    <col min="16137" max="16384" width="9.140625" style="65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3" t="s">
        <v>131</v>
      </c>
      <c r="B2" s="4"/>
      <c r="C2" s="4"/>
      <c r="D2" s="4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 t="shared" ref="C6:H6" si="0">C7+C8+C9</f>
        <v>5001000</v>
      </c>
      <c r="D6" s="17">
        <f t="shared" si="0"/>
        <v>169397</v>
      </c>
      <c r="E6" s="17">
        <f t="shared" si="0"/>
        <v>5000000</v>
      </c>
      <c r="F6" s="17">
        <f t="shared" si="0"/>
        <v>175000</v>
      </c>
      <c r="G6" s="17">
        <f t="shared" si="0"/>
        <v>5000000</v>
      </c>
      <c r="H6" s="17">
        <f t="shared" si="0"/>
        <v>175000</v>
      </c>
    </row>
    <row r="7" spans="1:8" ht="20.100000000000001" customHeight="1" x14ac:dyDescent="0.2">
      <c r="A7" s="15" t="s">
        <v>11</v>
      </c>
      <c r="B7" s="16" t="s">
        <v>12</v>
      </c>
      <c r="C7" s="18">
        <v>899800</v>
      </c>
      <c r="D7" s="17">
        <v>169397</v>
      </c>
      <c r="E7" s="19">
        <v>900000</v>
      </c>
      <c r="F7" s="19">
        <v>175000</v>
      </c>
      <c r="G7" s="19">
        <v>900000</v>
      </c>
      <c r="H7" s="19">
        <v>175000</v>
      </c>
    </row>
    <row r="8" spans="1:8" ht="20.100000000000001" customHeight="1" x14ac:dyDescent="0.2">
      <c r="A8" s="15" t="s">
        <v>13</v>
      </c>
      <c r="B8" s="16" t="s">
        <v>14</v>
      </c>
      <c r="C8" s="17">
        <v>1200</v>
      </c>
      <c r="D8" s="17"/>
      <c r="E8" s="19"/>
      <c r="F8" s="19"/>
      <c r="G8" s="19"/>
      <c r="H8" s="19"/>
    </row>
    <row r="9" spans="1:8" ht="20.100000000000001" customHeight="1" x14ac:dyDescent="0.2">
      <c r="A9" s="15" t="s">
        <v>15</v>
      </c>
      <c r="B9" s="16" t="s">
        <v>16</v>
      </c>
      <c r="C9" s="17">
        <v>4100000</v>
      </c>
      <c r="D9" s="17">
        <f>D10+D11</f>
        <v>0</v>
      </c>
      <c r="E9" s="17">
        <v>4100000</v>
      </c>
      <c r="F9" s="17">
        <f>F10+F11</f>
        <v>0</v>
      </c>
      <c r="G9" s="17">
        <v>4100000</v>
      </c>
      <c r="H9" s="17">
        <f>H10+H11</f>
        <v>0</v>
      </c>
    </row>
    <row r="10" spans="1:8" ht="20.100000000000001" customHeight="1" x14ac:dyDescent="0.2">
      <c r="A10" s="20" t="s">
        <v>17</v>
      </c>
      <c r="B10" s="16" t="s">
        <v>18</v>
      </c>
      <c r="C10" s="17">
        <v>0</v>
      </c>
      <c r="D10" s="17"/>
      <c r="E10" s="19"/>
      <c r="F10" s="19"/>
      <c r="G10" s="19"/>
      <c r="H10" s="19"/>
    </row>
    <row r="11" spans="1:8" ht="20.100000000000001" customHeight="1" x14ac:dyDescent="0.2">
      <c r="A11" s="20" t="s">
        <v>19</v>
      </c>
      <c r="B11" s="16" t="s">
        <v>20</v>
      </c>
      <c r="C11" s="17"/>
      <c r="D11" s="17"/>
      <c r="E11" s="19"/>
      <c r="F11" s="19"/>
      <c r="G11" s="19"/>
      <c r="H11" s="19"/>
    </row>
    <row r="12" spans="1:8" ht="20.100000000000001" customHeight="1" x14ac:dyDescent="0.2">
      <c r="A12" s="15" t="s">
        <v>21</v>
      </c>
      <c r="B12" s="16" t="s">
        <v>22</v>
      </c>
      <c r="C12" s="21">
        <f t="shared" ref="C12:H12" si="1">SUM(C13:C33)</f>
        <v>5001000</v>
      </c>
      <c r="D12" s="21">
        <f t="shared" si="1"/>
        <v>111773</v>
      </c>
      <c r="E12" s="21">
        <f t="shared" si="1"/>
        <v>5000000</v>
      </c>
      <c r="F12" s="21">
        <f t="shared" si="1"/>
        <v>114421</v>
      </c>
      <c r="G12" s="21">
        <f t="shared" si="1"/>
        <v>5000000</v>
      </c>
      <c r="H12" s="21">
        <f t="shared" si="1"/>
        <v>114421</v>
      </c>
    </row>
    <row r="13" spans="1:8" ht="20.100000000000001" customHeight="1" x14ac:dyDescent="0.2">
      <c r="A13" s="15" t="s">
        <v>23</v>
      </c>
      <c r="B13" s="16" t="s">
        <v>24</v>
      </c>
      <c r="C13" s="17">
        <v>553000</v>
      </c>
      <c r="D13" s="17">
        <v>636</v>
      </c>
      <c r="E13" s="19">
        <v>555000</v>
      </c>
      <c r="F13" s="19">
        <v>1000</v>
      </c>
      <c r="G13" s="19">
        <v>555000</v>
      </c>
      <c r="H13" s="19">
        <v>1000</v>
      </c>
    </row>
    <row r="14" spans="1:8" ht="20.100000000000001" customHeight="1" x14ac:dyDescent="0.2">
      <c r="A14" s="20" t="s">
        <v>25</v>
      </c>
      <c r="B14" s="16" t="s">
        <v>26</v>
      </c>
      <c r="C14" s="17">
        <v>1620000</v>
      </c>
      <c r="D14" s="17">
        <v>18376</v>
      </c>
      <c r="E14" s="19">
        <v>1650000</v>
      </c>
      <c r="F14" s="19">
        <v>19000</v>
      </c>
      <c r="G14" s="19">
        <v>1650000</v>
      </c>
      <c r="H14" s="19">
        <v>19000</v>
      </c>
    </row>
    <row r="15" spans="1:8" ht="20.100000000000001" customHeight="1" x14ac:dyDescent="0.2">
      <c r="A15" s="20" t="s">
        <v>27</v>
      </c>
      <c r="B15" s="16" t="s">
        <v>28</v>
      </c>
      <c r="C15" s="17">
        <v>10000</v>
      </c>
      <c r="D15" s="17"/>
      <c r="E15" s="19"/>
      <c r="F15" s="19"/>
      <c r="G15" s="19"/>
      <c r="H15" s="19"/>
    </row>
    <row r="16" spans="1:8" ht="20.100000000000001" customHeight="1" x14ac:dyDescent="0.2">
      <c r="A16" s="20" t="s">
        <v>29</v>
      </c>
      <c r="B16" s="16" t="s">
        <v>30</v>
      </c>
      <c r="C16" s="17">
        <v>941000</v>
      </c>
      <c r="D16" s="17">
        <v>13370</v>
      </c>
      <c r="E16" s="19">
        <v>945000</v>
      </c>
      <c r="F16" s="19">
        <v>14000</v>
      </c>
      <c r="G16" s="19">
        <v>945000</v>
      </c>
      <c r="H16" s="19">
        <v>14000</v>
      </c>
    </row>
    <row r="17" spans="1:20" ht="20.100000000000001" customHeight="1" x14ac:dyDescent="0.2">
      <c r="A17" s="20" t="s">
        <v>31</v>
      </c>
      <c r="B17" s="16" t="s">
        <v>32</v>
      </c>
      <c r="C17" s="17">
        <v>5532</v>
      </c>
      <c r="D17" s="17"/>
      <c r="E17" s="19">
        <v>6000</v>
      </c>
      <c r="F17" s="19"/>
      <c r="G17" s="19">
        <v>6000</v>
      </c>
      <c r="H17" s="19"/>
    </row>
    <row r="18" spans="1:20" ht="20.100000000000001" customHeight="1" x14ac:dyDescent="0.2">
      <c r="A18" s="20" t="s">
        <v>33</v>
      </c>
      <c r="B18" s="16" t="s">
        <v>34</v>
      </c>
      <c r="C18" s="17">
        <v>3000</v>
      </c>
      <c r="D18" s="17">
        <v>800</v>
      </c>
      <c r="E18" s="19">
        <v>3000</v>
      </c>
      <c r="F18" s="19">
        <v>1000</v>
      </c>
      <c r="G18" s="19">
        <v>3000</v>
      </c>
      <c r="H18" s="19">
        <v>1000</v>
      </c>
    </row>
    <row r="19" spans="1:20" ht="20.100000000000001" customHeight="1" x14ac:dyDescent="0.2">
      <c r="A19" s="20" t="s">
        <v>35</v>
      </c>
      <c r="B19" s="16" t="s">
        <v>36</v>
      </c>
      <c r="C19" s="17">
        <v>739400</v>
      </c>
      <c r="D19" s="17">
        <v>68343</v>
      </c>
      <c r="E19" s="19">
        <v>740000</v>
      </c>
      <c r="F19" s="19">
        <v>69000</v>
      </c>
      <c r="G19" s="19">
        <v>740000</v>
      </c>
      <c r="H19" s="19">
        <v>69000</v>
      </c>
    </row>
    <row r="20" spans="1:20" ht="20.100000000000001" customHeight="1" x14ac:dyDescent="0.2">
      <c r="A20" s="20" t="s">
        <v>37</v>
      </c>
      <c r="B20" s="22" t="s">
        <v>38</v>
      </c>
      <c r="C20" s="21">
        <v>296540</v>
      </c>
      <c r="D20" s="23">
        <v>1362</v>
      </c>
      <c r="E20" s="19">
        <v>300000</v>
      </c>
      <c r="F20" s="19">
        <v>1500</v>
      </c>
      <c r="G20" s="19">
        <v>300000</v>
      </c>
      <c r="H20" s="19">
        <v>1500</v>
      </c>
    </row>
    <row r="21" spans="1:20" ht="20.100000000000001" customHeight="1" x14ac:dyDescent="0.2">
      <c r="A21" s="20" t="s">
        <v>39</v>
      </c>
      <c r="B21" s="22" t="s">
        <v>40</v>
      </c>
      <c r="C21" s="24">
        <v>73231</v>
      </c>
      <c r="D21" s="23">
        <v>467</v>
      </c>
      <c r="E21" s="19">
        <v>75000</v>
      </c>
      <c r="F21" s="19">
        <v>500</v>
      </c>
      <c r="G21" s="19">
        <v>75000</v>
      </c>
      <c r="H21" s="19">
        <v>500</v>
      </c>
    </row>
    <row r="22" spans="1:20" ht="20.100000000000001" customHeight="1" x14ac:dyDescent="0.2">
      <c r="A22" s="20" t="s">
        <v>41</v>
      </c>
      <c r="B22" s="22" t="s">
        <v>42</v>
      </c>
      <c r="C22" s="24">
        <v>4280</v>
      </c>
      <c r="D22" s="23">
        <v>28</v>
      </c>
      <c r="E22" s="19">
        <v>4500</v>
      </c>
      <c r="F22" s="19">
        <v>30</v>
      </c>
      <c r="G22" s="19">
        <v>4500</v>
      </c>
      <c r="H22" s="19">
        <v>30</v>
      </c>
    </row>
    <row r="23" spans="1:20" ht="20.100000000000001" customHeight="1" x14ac:dyDescent="0.2">
      <c r="A23" s="20" t="s">
        <v>43</v>
      </c>
      <c r="B23" s="16" t="s">
        <v>44</v>
      </c>
      <c r="C23" s="25"/>
      <c r="D23" s="17"/>
      <c r="E23" s="19"/>
      <c r="F23" s="19"/>
      <c r="G23" s="19"/>
      <c r="H23" s="19"/>
    </row>
    <row r="24" spans="1:20" ht="20.100000000000001" customHeight="1" x14ac:dyDescent="0.2">
      <c r="A24" s="20" t="s">
        <v>45</v>
      </c>
      <c r="B24" s="16" t="s">
        <v>46</v>
      </c>
      <c r="C24" s="25"/>
      <c r="D24" s="17"/>
      <c r="E24" s="19"/>
      <c r="F24" s="19"/>
      <c r="G24" s="19"/>
      <c r="H24" s="19"/>
    </row>
    <row r="25" spans="1:20" ht="20.100000000000001" customHeight="1" x14ac:dyDescent="0.2">
      <c r="A25" s="20" t="s">
        <v>47</v>
      </c>
      <c r="B25" s="16" t="s">
        <v>48</v>
      </c>
      <c r="C25" s="25"/>
      <c r="D25" s="17"/>
      <c r="E25" s="19"/>
      <c r="F25" s="19"/>
      <c r="G25" s="19"/>
      <c r="H25" s="19"/>
    </row>
    <row r="26" spans="1:20" ht="20.100000000000001" customHeight="1" x14ac:dyDescent="0.2">
      <c r="A26" s="20" t="s">
        <v>49</v>
      </c>
      <c r="B26" s="16" t="s">
        <v>50</v>
      </c>
      <c r="C26" s="17">
        <v>500</v>
      </c>
      <c r="D26" s="17"/>
      <c r="E26" s="19">
        <v>500</v>
      </c>
      <c r="F26" s="19"/>
      <c r="G26" s="19">
        <v>500</v>
      </c>
      <c r="H26" s="19"/>
    </row>
    <row r="27" spans="1:20" ht="20.100000000000001" customHeight="1" x14ac:dyDescent="0.2">
      <c r="A27" s="20" t="s">
        <v>51</v>
      </c>
      <c r="B27" s="16" t="s">
        <v>52</v>
      </c>
      <c r="C27" s="25"/>
      <c r="D27" s="17"/>
      <c r="E27" s="19"/>
      <c r="F27" s="19"/>
      <c r="G27" s="19"/>
      <c r="H27" s="19"/>
    </row>
    <row r="28" spans="1:20" ht="20.100000000000001" customHeight="1" x14ac:dyDescent="0.2">
      <c r="A28" s="20" t="s">
        <v>53</v>
      </c>
      <c r="B28" s="22" t="s">
        <v>54</v>
      </c>
      <c r="C28" s="24">
        <v>594517</v>
      </c>
      <c r="D28" s="17">
        <v>8391</v>
      </c>
      <c r="E28" s="19">
        <v>594517</v>
      </c>
      <c r="F28" s="19">
        <v>8391</v>
      </c>
      <c r="G28" s="19">
        <v>594517</v>
      </c>
      <c r="H28" s="19">
        <v>8391</v>
      </c>
    </row>
    <row r="29" spans="1:20" ht="20.100000000000001" customHeight="1" x14ac:dyDescent="0.2">
      <c r="A29" s="20" t="s">
        <v>55</v>
      </c>
      <c r="B29" s="16" t="s">
        <v>56</v>
      </c>
      <c r="C29" s="25">
        <v>160000</v>
      </c>
      <c r="D29" s="17"/>
      <c r="E29" s="19">
        <v>126483</v>
      </c>
      <c r="F29" s="19"/>
      <c r="G29" s="19">
        <v>126483</v>
      </c>
      <c r="H29" s="19"/>
    </row>
    <row r="30" spans="1:20" ht="20.100000000000001" customHeight="1" x14ac:dyDescent="0.2">
      <c r="A30" s="20" t="s">
        <v>57</v>
      </c>
      <c r="B30" s="16" t="s">
        <v>58</v>
      </c>
      <c r="C30" s="25"/>
      <c r="D30" s="17"/>
      <c r="E30" s="19"/>
      <c r="F30" s="19"/>
      <c r="G30" s="19"/>
      <c r="H30" s="19"/>
    </row>
    <row r="31" spans="1:20" ht="20.100000000000001" customHeight="1" x14ac:dyDescent="0.2">
      <c r="A31" s="20" t="s">
        <v>59</v>
      </c>
      <c r="B31" s="16" t="s">
        <v>60</v>
      </c>
      <c r="C31" s="17"/>
      <c r="D31" s="17"/>
      <c r="E31" s="19"/>
      <c r="F31" s="19"/>
      <c r="G31" s="19"/>
      <c r="H31" s="1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/>
      <c r="D32" s="17"/>
      <c r="E32" s="19"/>
      <c r="F32" s="19"/>
      <c r="G32" s="19"/>
      <c r="H32" s="19"/>
    </row>
    <row r="33" spans="1:8" ht="20.100000000000001" customHeight="1" x14ac:dyDescent="0.2">
      <c r="A33" s="20" t="s">
        <v>63</v>
      </c>
      <c r="B33" s="16" t="s">
        <v>64</v>
      </c>
      <c r="C33" s="17"/>
      <c r="D33" s="17"/>
      <c r="E33" s="19"/>
      <c r="F33" s="19"/>
      <c r="G33" s="19"/>
      <c r="H33" s="19"/>
    </row>
    <row r="34" spans="1:8" ht="20.100000000000001" customHeight="1" x14ac:dyDescent="0.2">
      <c r="A34" s="15" t="s">
        <v>65</v>
      </c>
      <c r="B34" s="16" t="s">
        <v>66</v>
      </c>
      <c r="C34" s="17">
        <f>C6-C12</f>
        <v>0</v>
      </c>
      <c r="D34" s="17">
        <f>D6-D12</f>
        <v>57624</v>
      </c>
      <c r="E34" s="19">
        <f>E6-E12</f>
        <v>0</v>
      </c>
      <c r="F34" s="19">
        <f>F6-F12</f>
        <v>60579</v>
      </c>
      <c r="G34" s="19">
        <v>0</v>
      </c>
      <c r="H34" s="19">
        <f>H6-H12</f>
        <v>60579</v>
      </c>
    </row>
    <row r="35" spans="1:8" ht="18" customHeight="1" x14ac:dyDescent="0.2">
      <c r="A35" s="26" t="s">
        <v>67</v>
      </c>
      <c r="B35" s="27" t="s">
        <v>68</v>
      </c>
      <c r="C35" s="28"/>
      <c r="D35" s="28"/>
      <c r="E35" s="29"/>
      <c r="F35" s="29"/>
      <c r="G35" s="29"/>
      <c r="H35" s="29"/>
    </row>
    <row r="36" spans="1:8" ht="18" customHeight="1" x14ac:dyDescent="0.2">
      <c r="A36" s="26" t="s">
        <v>69</v>
      </c>
      <c r="B36" s="27" t="s">
        <v>70</v>
      </c>
      <c r="C36" s="28"/>
      <c r="D36" s="28"/>
      <c r="E36" s="29"/>
      <c r="F36" s="29"/>
      <c r="G36" s="29"/>
      <c r="H36" s="29"/>
    </row>
    <row r="37" spans="1:8" ht="18" customHeight="1" x14ac:dyDescent="0.2">
      <c r="A37" s="26" t="s">
        <v>71</v>
      </c>
      <c r="B37" s="27" t="s">
        <v>72</v>
      </c>
      <c r="C37" s="28"/>
      <c r="D37" s="28"/>
      <c r="E37" s="29"/>
      <c r="F37" s="29"/>
      <c r="G37" s="29"/>
      <c r="H37" s="29"/>
    </row>
    <row r="38" spans="1:8" ht="18" customHeight="1" x14ac:dyDescent="0.2">
      <c r="A38" s="30" t="s">
        <v>73</v>
      </c>
      <c r="B38" s="31"/>
      <c r="C38" s="31"/>
      <c r="D38" s="31"/>
    </row>
    <row r="39" spans="1:8" ht="18" customHeight="1" x14ac:dyDescent="0.2">
      <c r="A39" s="64"/>
      <c r="B39" s="4" t="s">
        <v>132</v>
      </c>
      <c r="C39" s="4" t="s">
        <v>81</v>
      </c>
      <c r="D39" s="4" t="s">
        <v>133</v>
      </c>
    </row>
    <row r="40" spans="1:8" ht="18" customHeight="1" x14ac:dyDescent="0.2">
      <c r="A40" s="64" t="s">
        <v>76</v>
      </c>
      <c r="B40" s="4"/>
      <c r="C40" s="4" t="s">
        <v>77</v>
      </c>
      <c r="D40" s="4"/>
    </row>
    <row r="41" spans="1:8" ht="18" customHeight="1" x14ac:dyDescent="0.2">
      <c r="B41" s="4"/>
    </row>
    <row r="42" spans="1:8" ht="18" customHeight="1" x14ac:dyDescent="0.2">
      <c r="B42" s="4"/>
    </row>
    <row r="44" spans="1:8" ht="18" customHeight="1" x14ac:dyDescent="0.2">
      <c r="A44" s="34" t="s">
        <v>130</v>
      </c>
      <c r="C44" s="66">
        <v>43713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2" customWidth="1"/>
    <col min="3" max="3" width="13" style="2" customWidth="1"/>
    <col min="4" max="4" width="12.140625" style="2" customWidth="1"/>
    <col min="5" max="6" width="11.42578125" style="2" customWidth="1"/>
    <col min="7" max="7" width="10.85546875" style="2" customWidth="1"/>
    <col min="8" max="8" width="11" style="2" customWidth="1"/>
    <col min="9" max="256" width="9.140625" style="2"/>
    <col min="257" max="257" width="5.7109375" style="2" customWidth="1"/>
    <col min="258" max="258" width="39.140625" style="2" customWidth="1"/>
    <col min="259" max="259" width="13" style="2" customWidth="1"/>
    <col min="260" max="260" width="12.140625" style="2" customWidth="1"/>
    <col min="261" max="262" width="11.42578125" style="2" customWidth="1"/>
    <col min="263" max="263" width="10.85546875" style="2" customWidth="1"/>
    <col min="264" max="264" width="11" style="2" customWidth="1"/>
    <col min="265" max="512" width="9.140625" style="2"/>
    <col min="513" max="513" width="5.7109375" style="2" customWidth="1"/>
    <col min="514" max="514" width="39.140625" style="2" customWidth="1"/>
    <col min="515" max="515" width="13" style="2" customWidth="1"/>
    <col min="516" max="516" width="12.140625" style="2" customWidth="1"/>
    <col min="517" max="518" width="11.42578125" style="2" customWidth="1"/>
    <col min="519" max="519" width="10.85546875" style="2" customWidth="1"/>
    <col min="520" max="520" width="11" style="2" customWidth="1"/>
    <col min="521" max="768" width="9.140625" style="2"/>
    <col min="769" max="769" width="5.7109375" style="2" customWidth="1"/>
    <col min="770" max="770" width="39.140625" style="2" customWidth="1"/>
    <col min="771" max="771" width="13" style="2" customWidth="1"/>
    <col min="772" max="772" width="12.140625" style="2" customWidth="1"/>
    <col min="773" max="774" width="11.42578125" style="2" customWidth="1"/>
    <col min="775" max="775" width="10.85546875" style="2" customWidth="1"/>
    <col min="776" max="776" width="11" style="2" customWidth="1"/>
    <col min="777" max="1024" width="9.140625" style="2"/>
    <col min="1025" max="1025" width="5.7109375" style="2" customWidth="1"/>
    <col min="1026" max="1026" width="39.140625" style="2" customWidth="1"/>
    <col min="1027" max="1027" width="13" style="2" customWidth="1"/>
    <col min="1028" max="1028" width="12.140625" style="2" customWidth="1"/>
    <col min="1029" max="1030" width="11.42578125" style="2" customWidth="1"/>
    <col min="1031" max="1031" width="10.85546875" style="2" customWidth="1"/>
    <col min="1032" max="1032" width="11" style="2" customWidth="1"/>
    <col min="1033" max="1280" width="9.140625" style="2"/>
    <col min="1281" max="1281" width="5.7109375" style="2" customWidth="1"/>
    <col min="1282" max="1282" width="39.140625" style="2" customWidth="1"/>
    <col min="1283" max="1283" width="13" style="2" customWidth="1"/>
    <col min="1284" max="1284" width="12.140625" style="2" customWidth="1"/>
    <col min="1285" max="1286" width="11.42578125" style="2" customWidth="1"/>
    <col min="1287" max="1287" width="10.85546875" style="2" customWidth="1"/>
    <col min="1288" max="1288" width="11" style="2" customWidth="1"/>
    <col min="1289" max="1536" width="9.140625" style="2"/>
    <col min="1537" max="1537" width="5.7109375" style="2" customWidth="1"/>
    <col min="1538" max="1538" width="39.140625" style="2" customWidth="1"/>
    <col min="1539" max="1539" width="13" style="2" customWidth="1"/>
    <col min="1540" max="1540" width="12.140625" style="2" customWidth="1"/>
    <col min="1541" max="1542" width="11.42578125" style="2" customWidth="1"/>
    <col min="1543" max="1543" width="10.85546875" style="2" customWidth="1"/>
    <col min="1544" max="1544" width="11" style="2" customWidth="1"/>
    <col min="1545" max="1792" width="9.140625" style="2"/>
    <col min="1793" max="1793" width="5.7109375" style="2" customWidth="1"/>
    <col min="1794" max="1794" width="39.140625" style="2" customWidth="1"/>
    <col min="1795" max="1795" width="13" style="2" customWidth="1"/>
    <col min="1796" max="1796" width="12.140625" style="2" customWidth="1"/>
    <col min="1797" max="1798" width="11.42578125" style="2" customWidth="1"/>
    <col min="1799" max="1799" width="10.85546875" style="2" customWidth="1"/>
    <col min="1800" max="1800" width="11" style="2" customWidth="1"/>
    <col min="1801" max="2048" width="9.140625" style="2"/>
    <col min="2049" max="2049" width="5.7109375" style="2" customWidth="1"/>
    <col min="2050" max="2050" width="39.140625" style="2" customWidth="1"/>
    <col min="2051" max="2051" width="13" style="2" customWidth="1"/>
    <col min="2052" max="2052" width="12.140625" style="2" customWidth="1"/>
    <col min="2053" max="2054" width="11.42578125" style="2" customWidth="1"/>
    <col min="2055" max="2055" width="10.85546875" style="2" customWidth="1"/>
    <col min="2056" max="2056" width="11" style="2" customWidth="1"/>
    <col min="2057" max="2304" width="9.140625" style="2"/>
    <col min="2305" max="2305" width="5.7109375" style="2" customWidth="1"/>
    <col min="2306" max="2306" width="39.140625" style="2" customWidth="1"/>
    <col min="2307" max="2307" width="13" style="2" customWidth="1"/>
    <col min="2308" max="2308" width="12.140625" style="2" customWidth="1"/>
    <col min="2309" max="2310" width="11.42578125" style="2" customWidth="1"/>
    <col min="2311" max="2311" width="10.85546875" style="2" customWidth="1"/>
    <col min="2312" max="2312" width="11" style="2" customWidth="1"/>
    <col min="2313" max="2560" width="9.140625" style="2"/>
    <col min="2561" max="2561" width="5.7109375" style="2" customWidth="1"/>
    <col min="2562" max="2562" width="39.140625" style="2" customWidth="1"/>
    <col min="2563" max="2563" width="13" style="2" customWidth="1"/>
    <col min="2564" max="2564" width="12.140625" style="2" customWidth="1"/>
    <col min="2565" max="2566" width="11.42578125" style="2" customWidth="1"/>
    <col min="2567" max="2567" width="10.85546875" style="2" customWidth="1"/>
    <col min="2568" max="2568" width="11" style="2" customWidth="1"/>
    <col min="2569" max="2816" width="9.140625" style="2"/>
    <col min="2817" max="2817" width="5.7109375" style="2" customWidth="1"/>
    <col min="2818" max="2818" width="39.140625" style="2" customWidth="1"/>
    <col min="2819" max="2819" width="13" style="2" customWidth="1"/>
    <col min="2820" max="2820" width="12.140625" style="2" customWidth="1"/>
    <col min="2821" max="2822" width="11.42578125" style="2" customWidth="1"/>
    <col min="2823" max="2823" width="10.85546875" style="2" customWidth="1"/>
    <col min="2824" max="2824" width="11" style="2" customWidth="1"/>
    <col min="2825" max="3072" width="9.140625" style="2"/>
    <col min="3073" max="3073" width="5.7109375" style="2" customWidth="1"/>
    <col min="3074" max="3074" width="39.140625" style="2" customWidth="1"/>
    <col min="3075" max="3075" width="13" style="2" customWidth="1"/>
    <col min="3076" max="3076" width="12.140625" style="2" customWidth="1"/>
    <col min="3077" max="3078" width="11.42578125" style="2" customWidth="1"/>
    <col min="3079" max="3079" width="10.85546875" style="2" customWidth="1"/>
    <col min="3080" max="3080" width="11" style="2" customWidth="1"/>
    <col min="3081" max="3328" width="9.140625" style="2"/>
    <col min="3329" max="3329" width="5.7109375" style="2" customWidth="1"/>
    <col min="3330" max="3330" width="39.140625" style="2" customWidth="1"/>
    <col min="3331" max="3331" width="13" style="2" customWidth="1"/>
    <col min="3332" max="3332" width="12.140625" style="2" customWidth="1"/>
    <col min="3333" max="3334" width="11.42578125" style="2" customWidth="1"/>
    <col min="3335" max="3335" width="10.85546875" style="2" customWidth="1"/>
    <col min="3336" max="3336" width="11" style="2" customWidth="1"/>
    <col min="3337" max="3584" width="9.140625" style="2"/>
    <col min="3585" max="3585" width="5.7109375" style="2" customWidth="1"/>
    <col min="3586" max="3586" width="39.140625" style="2" customWidth="1"/>
    <col min="3587" max="3587" width="13" style="2" customWidth="1"/>
    <col min="3588" max="3588" width="12.140625" style="2" customWidth="1"/>
    <col min="3589" max="3590" width="11.42578125" style="2" customWidth="1"/>
    <col min="3591" max="3591" width="10.85546875" style="2" customWidth="1"/>
    <col min="3592" max="3592" width="11" style="2" customWidth="1"/>
    <col min="3593" max="3840" width="9.140625" style="2"/>
    <col min="3841" max="3841" width="5.7109375" style="2" customWidth="1"/>
    <col min="3842" max="3842" width="39.140625" style="2" customWidth="1"/>
    <col min="3843" max="3843" width="13" style="2" customWidth="1"/>
    <col min="3844" max="3844" width="12.140625" style="2" customWidth="1"/>
    <col min="3845" max="3846" width="11.42578125" style="2" customWidth="1"/>
    <col min="3847" max="3847" width="10.85546875" style="2" customWidth="1"/>
    <col min="3848" max="3848" width="11" style="2" customWidth="1"/>
    <col min="3849" max="4096" width="9.140625" style="2"/>
    <col min="4097" max="4097" width="5.7109375" style="2" customWidth="1"/>
    <col min="4098" max="4098" width="39.140625" style="2" customWidth="1"/>
    <col min="4099" max="4099" width="13" style="2" customWidth="1"/>
    <col min="4100" max="4100" width="12.140625" style="2" customWidth="1"/>
    <col min="4101" max="4102" width="11.42578125" style="2" customWidth="1"/>
    <col min="4103" max="4103" width="10.85546875" style="2" customWidth="1"/>
    <col min="4104" max="4104" width="11" style="2" customWidth="1"/>
    <col min="4105" max="4352" width="9.140625" style="2"/>
    <col min="4353" max="4353" width="5.7109375" style="2" customWidth="1"/>
    <col min="4354" max="4354" width="39.140625" style="2" customWidth="1"/>
    <col min="4355" max="4355" width="13" style="2" customWidth="1"/>
    <col min="4356" max="4356" width="12.140625" style="2" customWidth="1"/>
    <col min="4357" max="4358" width="11.42578125" style="2" customWidth="1"/>
    <col min="4359" max="4359" width="10.85546875" style="2" customWidth="1"/>
    <col min="4360" max="4360" width="11" style="2" customWidth="1"/>
    <col min="4361" max="4608" width="9.140625" style="2"/>
    <col min="4609" max="4609" width="5.7109375" style="2" customWidth="1"/>
    <col min="4610" max="4610" width="39.140625" style="2" customWidth="1"/>
    <col min="4611" max="4611" width="13" style="2" customWidth="1"/>
    <col min="4612" max="4612" width="12.140625" style="2" customWidth="1"/>
    <col min="4613" max="4614" width="11.42578125" style="2" customWidth="1"/>
    <col min="4615" max="4615" width="10.85546875" style="2" customWidth="1"/>
    <col min="4616" max="4616" width="11" style="2" customWidth="1"/>
    <col min="4617" max="4864" width="9.140625" style="2"/>
    <col min="4865" max="4865" width="5.7109375" style="2" customWidth="1"/>
    <col min="4866" max="4866" width="39.140625" style="2" customWidth="1"/>
    <col min="4867" max="4867" width="13" style="2" customWidth="1"/>
    <col min="4868" max="4868" width="12.140625" style="2" customWidth="1"/>
    <col min="4869" max="4870" width="11.42578125" style="2" customWidth="1"/>
    <col min="4871" max="4871" width="10.85546875" style="2" customWidth="1"/>
    <col min="4872" max="4872" width="11" style="2" customWidth="1"/>
    <col min="4873" max="5120" width="9.140625" style="2"/>
    <col min="5121" max="5121" width="5.7109375" style="2" customWidth="1"/>
    <col min="5122" max="5122" width="39.140625" style="2" customWidth="1"/>
    <col min="5123" max="5123" width="13" style="2" customWidth="1"/>
    <col min="5124" max="5124" width="12.140625" style="2" customWidth="1"/>
    <col min="5125" max="5126" width="11.42578125" style="2" customWidth="1"/>
    <col min="5127" max="5127" width="10.85546875" style="2" customWidth="1"/>
    <col min="5128" max="5128" width="11" style="2" customWidth="1"/>
    <col min="5129" max="5376" width="9.140625" style="2"/>
    <col min="5377" max="5377" width="5.7109375" style="2" customWidth="1"/>
    <col min="5378" max="5378" width="39.140625" style="2" customWidth="1"/>
    <col min="5379" max="5379" width="13" style="2" customWidth="1"/>
    <col min="5380" max="5380" width="12.140625" style="2" customWidth="1"/>
    <col min="5381" max="5382" width="11.42578125" style="2" customWidth="1"/>
    <col min="5383" max="5383" width="10.85546875" style="2" customWidth="1"/>
    <col min="5384" max="5384" width="11" style="2" customWidth="1"/>
    <col min="5385" max="5632" width="9.140625" style="2"/>
    <col min="5633" max="5633" width="5.7109375" style="2" customWidth="1"/>
    <col min="5634" max="5634" width="39.140625" style="2" customWidth="1"/>
    <col min="5635" max="5635" width="13" style="2" customWidth="1"/>
    <col min="5636" max="5636" width="12.140625" style="2" customWidth="1"/>
    <col min="5637" max="5638" width="11.42578125" style="2" customWidth="1"/>
    <col min="5639" max="5639" width="10.85546875" style="2" customWidth="1"/>
    <col min="5640" max="5640" width="11" style="2" customWidth="1"/>
    <col min="5641" max="5888" width="9.140625" style="2"/>
    <col min="5889" max="5889" width="5.7109375" style="2" customWidth="1"/>
    <col min="5890" max="5890" width="39.140625" style="2" customWidth="1"/>
    <col min="5891" max="5891" width="13" style="2" customWidth="1"/>
    <col min="5892" max="5892" width="12.140625" style="2" customWidth="1"/>
    <col min="5893" max="5894" width="11.42578125" style="2" customWidth="1"/>
    <col min="5895" max="5895" width="10.85546875" style="2" customWidth="1"/>
    <col min="5896" max="5896" width="11" style="2" customWidth="1"/>
    <col min="5897" max="6144" width="9.140625" style="2"/>
    <col min="6145" max="6145" width="5.7109375" style="2" customWidth="1"/>
    <col min="6146" max="6146" width="39.140625" style="2" customWidth="1"/>
    <col min="6147" max="6147" width="13" style="2" customWidth="1"/>
    <col min="6148" max="6148" width="12.140625" style="2" customWidth="1"/>
    <col min="6149" max="6150" width="11.42578125" style="2" customWidth="1"/>
    <col min="6151" max="6151" width="10.85546875" style="2" customWidth="1"/>
    <col min="6152" max="6152" width="11" style="2" customWidth="1"/>
    <col min="6153" max="6400" width="9.140625" style="2"/>
    <col min="6401" max="6401" width="5.7109375" style="2" customWidth="1"/>
    <col min="6402" max="6402" width="39.140625" style="2" customWidth="1"/>
    <col min="6403" max="6403" width="13" style="2" customWidth="1"/>
    <col min="6404" max="6404" width="12.140625" style="2" customWidth="1"/>
    <col min="6405" max="6406" width="11.42578125" style="2" customWidth="1"/>
    <col min="6407" max="6407" width="10.85546875" style="2" customWidth="1"/>
    <col min="6408" max="6408" width="11" style="2" customWidth="1"/>
    <col min="6409" max="6656" width="9.140625" style="2"/>
    <col min="6657" max="6657" width="5.7109375" style="2" customWidth="1"/>
    <col min="6658" max="6658" width="39.140625" style="2" customWidth="1"/>
    <col min="6659" max="6659" width="13" style="2" customWidth="1"/>
    <col min="6660" max="6660" width="12.140625" style="2" customWidth="1"/>
    <col min="6661" max="6662" width="11.42578125" style="2" customWidth="1"/>
    <col min="6663" max="6663" width="10.85546875" style="2" customWidth="1"/>
    <col min="6664" max="6664" width="11" style="2" customWidth="1"/>
    <col min="6665" max="6912" width="9.140625" style="2"/>
    <col min="6913" max="6913" width="5.7109375" style="2" customWidth="1"/>
    <col min="6914" max="6914" width="39.140625" style="2" customWidth="1"/>
    <col min="6915" max="6915" width="13" style="2" customWidth="1"/>
    <col min="6916" max="6916" width="12.140625" style="2" customWidth="1"/>
    <col min="6917" max="6918" width="11.42578125" style="2" customWidth="1"/>
    <col min="6919" max="6919" width="10.85546875" style="2" customWidth="1"/>
    <col min="6920" max="6920" width="11" style="2" customWidth="1"/>
    <col min="6921" max="7168" width="9.140625" style="2"/>
    <col min="7169" max="7169" width="5.7109375" style="2" customWidth="1"/>
    <col min="7170" max="7170" width="39.140625" style="2" customWidth="1"/>
    <col min="7171" max="7171" width="13" style="2" customWidth="1"/>
    <col min="7172" max="7172" width="12.140625" style="2" customWidth="1"/>
    <col min="7173" max="7174" width="11.42578125" style="2" customWidth="1"/>
    <col min="7175" max="7175" width="10.85546875" style="2" customWidth="1"/>
    <col min="7176" max="7176" width="11" style="2" customWidth="1"/>
    <col min="7177" max="7424" width="9.140625" style="2"/>
    <col min="7425" max="7425" width="5.7109375" style="2" customWidth="1"/>
    <col min="7426" max="7426" width="39.140625" style="2" customWidth="1"/>
    <col min="7427" max="7427" width="13" style="2" customWidth="1"/>
    <col min="7428" max="7428" width="12.140625" style="2" customWidth="1"/>
    <col min="7429" max="7430" width="11.42578125" style="2" customWidth="1"/>
    <col min="7431" max="7431" width="10.85546875" style="2" customWidth="1"/>
    <col min="7432" max="7432" width="11" style="2" customWidth="1"/>
    <col min="7433" max="7680" width="9.140625" style="2"/>
    <col min="7681" max="7681" width="5.7109375" style="2" customWidth="1"/>
    <col min="7682" max="7682" width="39.140625" style="2" customWidth="1"/>
    <col min="7683" max="7683" width="13" style="2" customWidth="1"/>
    <col min="7684" max="7684" width="12.140625" style="2" customWidth="1"/>
    <col min="7685" max="7686" width="11.42578125" style="2" customWidth="1"/>
    <col min="7687" max="7687" width="10.85546875" style="2" customWidth="1"/>
    <col min="7688" max="7688" width="11" style="2" customWidth="1"/>
    <col min="7689" max="7936" width="9.140625" style="2"/>
    <col min="7937" max="7937" width="5.7109375" style="2" customWidth="1"/>
    <col min="7938" max="7938" width="39.140625" style="2" customWidth="1"/>
    <col min="7939" max="7939" width="13" style="2" customWidth="1"/>
    <col min="7940" max="7940" width="12.140625" style="2" customWidth="1"/>
    <col min="7941" max="7942" width="11.42578125" style="2" customWidth="1"/>
    <col min="7943" max="7943" width="10.85546875" style="2" customWidth="1"/>
    <col min="7944" max="7944" width="11" style="2" customWidth="1"/>
    <col min="7945" max="8192" width="9.140625" style="2"/>
    <col min="8193" max="8193" width="5.7109375" style="2" customWidth="1"/>
    <col min="8194" max="8194" width="39.140625" style="2" customWidth="1"/>
    <col min="8195" max="8195" width="13" style="2" customWidth="1"/>
    <col min="8196" max="8196" width="12.140625" style="2" customWidth="1"/>
    <col min="8197" max="8198" width="11.42578125" style="2" customWidth="1"/>
    <col min="8199" max="8199" width="10.85546875" style="2" customWidth="1"/>
    <col min="8200" max="8200" width="11" style="2" customWidth="1"/>
    <col min="8201" max="8448" width="9.140625" style="2"/>
    <col min="8449" max="8449" width="5.7109375" style="2" customWidth="1"/>
    <col min="8450" max="8450" width="39.140625" style="2" customWidth="1"/>
    <col min="8451" max="8451" width="13" style="2" customWidth="1"/>
    <col min="8452" max="8452" width="12.140625" style="2" customWidth="1"/>
    <col min="8453" max="8454" width="11.42578125" style="2" customWidth="1"/>
    <col min="8455" max="8455" width="10.85546875" style="2" customWidth="1"/>
    <col min="8456" max="8456" width="11" style="2" customWidth="1"/>
    <col min="8457" max="8704" width="9.140625" style="2"/>
    <col min="8705" max="8705" width="5.7109375" style="2" customWidth="1"/>
    <col min="8706" max="8706" width="39.140625" style="2" customWidth="1"/>
    <col min="8707" max="8707" width="13" style="2" customWidth="1"/>
    <col min="8708" max="8708" width="12.140625" style="2" customWidth="1"/>
    <col min="8709" max="8710" width="11.42578125" style="2" customWidth="1"/>
    <col min="8711" max="8711" width="10.85546875" style="2" customWidth="1"/>
    <col min="8712" max="8712" width="11" style="2" customWidth="1"/>
    <col min="8713" max="8960" width="9.140625" style="2"/>
    <col min="8961" max="8961" width="5.7109375" style="2" customWidth="1"/>
    <col min="8962" max="8962" width="39.140625" style="2" customWidth="1"/>
    <col min="8963" max="8963" width="13" style="2" customWidth="1"/>
    <col min="8964" max="8964" width="12.140625" style="2" customWidth="1"/>
    <col min="8965" max="8966" width="11.42578125" style="2" customWidth="1"/>
    <col min="8967" max="8967" width="10.85546875" style="2" customWidth="1"/>
    <col min="8968" max="8968" width="11" style="2" customWidth="1"/>
    <col min="8969" max="9216" width="9.140625" style="2"/>
    <col min="9217" max="9217" width="5.7109375" style="2" customWidth="1"/>
    <col min="9218" max="9218" width="39.140625" style="2" customWidth="1"/>
    <col min="9219" max="9219" width="13" style="2" customWidth="1"/>
    <col min="9220" max="9220" width="12.140625" style="2" customWidth="1"/>
    <col min="9221" max="9222" width="11.42578125" style="2" customWidth="1"/>
    <col min="9223" max="9223" width="10.85546875" style="2" customWidth="1"/>
    <col min="9224" max="9224" width="11" style="2" customWidth="1"/>
    <col min="9225" max="9472" width="9.140625" style="2"/>
    <col min="9473" max="9473" width="5.7109375" style="2" customWidth="1"/>
    <col min="9474" max="9474" width="39.140625" style="2" customWidth="1"/>
    <col min="9475" max="9475" width="13" style="2" customWidth="1"/>
    <col min="9476" max="9476" width="12.140625" style="2" customWidth="1"/>
    <col min="9477" max="9478" width="11.42578125" style="2" customWidth="1"/>
    <col min="9479" max="9479" width="10.85546875" style="2" customWidth="1"/>
    <col min="9480" max="9480" width="11" style="2" customWidth="1"/>
    <col min="9481" max="9728" width="9.140625" style="2"/>
    <col min="9729" max="9729" width="5.7109375" style="2" customWidth="1"/>
    <col min="9730" max="9730" width="39.140625" style="2" customWidth="1"/>
    <col min="9731" max="9731" width="13" style="2" customWidth="1"/>
    <col min="9732" max="9732" width="12.140625" style="2" customWidth="1"/>
    <col min="9733" max="9734" width="11.42578125" style="2" customWidth="1"/>
    <col min="9735" max="9735" width="10.85546875" style="2" customWidth="1"/>
    <col min="9736" max="9736" width="11" style="2" customWidth="1"/>
    <col min="9737" max="9984" width="9.140625" style="2"/>
    <col min="9985" max="9985" width="5.7109375" style="2" customWidth="1"/>
    <col min="9986" max="9986" width="39.140625" style="2" customWidth="1"/>
    <col min="9987" max="9987" width="13" style="2" customWidth="1"/>
    <col min="9988" max="9988" width="12.140625" style="2" customWidth="1"/>
    <col min="9989" max="9990" width="11.42578125" style="2" customWidth="1"/>
    <col min="9991" max="9991" width="10.85546875" style="2" customWidth="1"/>
    <col min="9992" max="9992" width="11" style="2" customWidth="1"/>
    <col min="9993" max="10240" width="9.140625" style="2"/>
    <col min="10241" max="10241" width="5.7109375" style="2" customWidth="1"/>
    <col min="10242" max="10242" width="39.140625" style="2" customWidth="1"/>
    <col min="10243" max="10243" width="13" style="2" customWidth="1"/>
    <col min="10244" max="10244" width="12.140625" style="2" customWidth="1"/>
    <col min="10245" max="10246" width="11.42578125" style="2" customWidth="1"/>
    <col min="10247" max="10247" width="10.85546875" style="2" customWidth="1"/>
    <col min="10248" max="10248" width="11" style="2" customWidth="1"/>
    <col min="10249" max="10496" width="9.140625" style="2"/>
    <col min="10497" max="10497" width="5.7109375" style="2" customWidth="1"/>
    <col min="10498" max="10498" width="39.140625" style="2" customWidth="1"/>
    <col min="10499" max="10499" width="13" style="2" customWidth="1"/>
    <col min="10500" max="10500" width="12.140625" style="2" customWidth="1"/>
    <col min="10501" max="10502" width="11.42578125" style="2" customWidth="1"/>
    <col min="10503" max="10503" width="10.85546875" style="2" customWidth="1"/>
    <col min="10504" max="10504" width="11" style="2" customWidth="1"/>
    <col min="10505" max="10752" width="9.140625" style="2"/>
    <col min="10753" max="10753" width="5.7109375" style="2" customWidth="1"/>
    <col min="10754" max="10754" width="39.140625" style="2" customWidth="1"/>
    <col min="10755" max="10755" width="13" style="2" customWidth="1"/>
    <col min="10756" max="10756" width="12.140625" style="2" customWidth="1"/>
    <col min="10757" max="10758" width="11.42578125" style="2" customWidth="1"/>
    <col min="10759" max="10759" width="10.85546875" style="2" customWidth="1"/>
    <col min="10760" max="10760" width="11" style="2" customWidth="1"/>
    <col min="10761" max="11008" width="9.140625" style="2"/>
    <col min="11009" max="11009" width="5.7109375" style="2" customWidth="1"/>
    <col min="11010" max="11010" width="39.140625" style="2" customWidth="1"/>
    <col min="11011" max="11011" width="13" style="2" customWidth="1"/>
    <col min="11012" max="11012" width="12.140625" style="2" customWidth="1"/>
    <col min="11013" max="11014" width="11.42578125" style="2" customWidth="1"/>
    <col min="11015" max="11015" width="10.85546875" style="2" customWidth="1"/>
    <col min="11016" max="11016" width="11" style="2" customWidth="1"/>
    <col min="11017" max="11264" width="9.140625" style="2"/>
    <col min="11265" max="11265" width="5.7109375" style="2" customWidth="1"/>
    <col min="11266" max="11266" width="39.140625" style="2" customWidth="1"/>
    <col min="11267" max="11267" width="13" style="2" customWidth="1"/>
    <col min="11268" max="11268" width="12.140625" style="2" customWidth="1"/>
    <col min="11269" max="11270" width="11.42578125" style="2" customWidth="1"/>
    <col min="11271" max="11271" width="10.85546875" style="2" customWidth="1"/>
    <col min="11272" max="11272" width="11" style="2" customWidth="1"/>
    <col min="11273" max="11520" width="9.140625" style="2"/>
    <col min="11521" max="11521" width="5.7109375" style="2" customWidth="1"/>
    <col min="11522" max="11522" width="39.140625" style="2" customWidth="1"/>
    <col min="11523" max="11523" width="13" style="2" customWidth="1"/>
    <col min="11524" max="11524" width="12.140625" style="2" customWidth="1"/>
    <col min="11525" max="11526" width="11.42578125" style="2" customWidth="1"/>
    <col min="11527" max="11527" width="10.85546875" style="2" customWidth="1"/>
    <col min="11528" max="11528" width="11" style="2" customWidth="1"/>
    <col min="11529" max="11776" width="9.140625" style="2"/>
    <col min="11777" max="11777" width="5.7109375" style="2" customWidth="1"/>
    <col min="11778" max="11778" width="39.140625" style="2" customWidth="1"/>
    <col min="11779" max="11779" width="13" style="2" customWidth="1"/>
    <col min="11780" max="11780" width="12.140625" style="2" customWidth="1"/>
    <col min="11781" max="11782" width="11.42578125" style="2" customWidth="1"/>
    <col min="11783" max="11783" width="10.85546875" style="2" customWidth="1"/>
    <col min="11784" max="11784" width="11" style="2" customWidth="1"/>
    <col min="11785" max="12032" width="9.140625" style="2"/>
    <col min="12033" max="12033" width="5.7109375" style="2" customWidth="1"/>
    <col min="12034" max="12034" width="39.140625" style="2" customWidth="1"/>
    <col min="12035" max="12035" width="13" style="2" customWidth="1"/>
    <col min="12036" max="12036" width="12.140625" style="2" customWidth="1"/>
    <col min="12037" max="12038" width="11.42578125" style="2" customWidth="1"/>
    <col min="12039" max="12039" width="10.85546875" style="2" customWidth="1"/>
    <col min="12040" max="12040" width="11" style="2" customWidth="1"/>
    <col min="12041" max="12288" width="9.140625" style="2"/>
    <col min="12289" max="12289" width="5.7109375" style="2" customWidth="1"/>
    <col min="12290" max="12290" width="39.140625" style="2" customWidth="1"/>
    <col min="12291" max="12291" width="13" style="2" customWidth="1"/>
    <col min="12292" max="12292" width="12.140625" style="2" customWidth="1"/>
    <col min="12293" max="12294" width="11.42578125" style="2" customWidth="1"/>
    <col min="12295" max="12295" width="10.85546875" style="2" customWidth="1"/>
    <col min="12296" max="12296" width="11" style="2" customWidth="1"/>
    <col min="12297" max="12544" width="9.140625" style="2"/>
    <col min="12545" max="12545" width="5.7109375" style="2" customWidth="1"/>
    <col min="12546" max="12546" width="39.140625" style="2" customWidth="1"/>
    <col min="12547" max="12547" width="13" style="2" customWidth="1"/>
    <col min="12548" max="12548" width="12.140625" style="2" customWidth="1"/>
    <col min="12549" max="12550" width="11.42578125" style="2" customWidth="1"/>
    <col min="12551" max="12551" width="10.85546875" style="2" customWidth="1"/>
    <col min="12552" max="12552" width="11" style="2" customWidth="1"/>
    <col min="12553" max="12800" width="9.140625" style="2"/>
    <col min="12801" max="12801" width="5.7109375" style="2" customWidth="1"/>
    <col min="12802" max="12802" width="39.140625" style="2" customWidth="1"/>
    <col min="12803" max="12803" width="13" style="2" customWidth="1"/>
    <col min="12804" max="12804" width="12.140625" style="2" customWidth="1"/>
    <col min="12805" max="12806" width="11.42578125" style="2" customWidth="1"/>
    <col min="12807" max="12807" width="10.85546875" style="2" customWidth="1"/>
    <col min="12808" max="12808" width="11" style="2" customWidth="1"/>
    <col min="12809" max="13056" width="9.140625" style="2"/>
    <col min="13057" max="13057" width="5.7109375" style="2" customWidth="1"/>
    <col min="13058" max="13058" width="39.140625" style="2" customWidth="1"/>
    <col min="13059" max="13059" width="13" style="2" customWidth="1"/>
    <col min="13060" max="13060" width="12.140625" style="2" customWidth="1"/>
    <col min="13061" max="13062" width="11.42578125" style="2" customWidth="1"/>
    <col min="13063" max="13063" width="10.85546875" style="2" customWidth="1"/>
    <col min="13064" max="13064" width="11" style="2" customWidth="1"/>
    <col min="13065" max="13312" width="9.140625" style="2"/>
    <col min="13313" max="13313" width="5.7109375" style="2" customWidth="1"/>
    <col min="13314" max="13314" width="39.140625" style="2" customWidth="1"/>
    <col min="13315" max="13315" width="13" style="2" customWidth="1"/>
    <col min="13316" max="13316" width="12.140625" style="2" customWidth="1"/>
    <col min="13317" max="13318" width="11.42578125" style="2" customWidth="1"/>
    <col min="13319" max="13319" width="10.85546875" style="2" customWidth="1"/>
    <col min="13320" max="13320" width="11" style="2" customWidth="1"/>
    <col min="13321" max="13568" width="9.140625" style="2"/>
    <col min="13569" max="13569" width="5.7109375" style="2" customWidth="1"/>
    <col min="13570" max="13570" width="39.140625" style="2" customWidth="1"/>
    <col min="13571" max="13571" width="13" style="2" customWidth="1"/>
    <col min="13572" max="13572" width="12.140625" style="2" customWidth="1"/>
    <col min="13573" max="13574" width="11.42578125" style="2" customWidth="1"/>
    <col min="13575" max="13575" width="10.85546875" style="2" customWidth="1"/>
    <col min="13576" max="13576" width="11" style="2" customWidth="1"/>
    <col min="13577" max="13824" width="9.140625" style="2"/>
    <col min="13825" max="13825" width="5.7109375" style="2" customWidth="1"/>
    <col min="13826" max="13826" width="39.140625" style="2" customWidth="1"/>
    <col min="13827" max="13827" width="13" style="2" customWidth="1"/>
    <col min="13828" max="13828" width="12.140625" style="2" customWidth="1"/>
    <col min="13829" max="13830" width="11.42578125" style="2" customWidth="1"/>
    <col min="13831" max="13831" width="10.85546875" style="2" customWidth="1"/>
    <col min="13832" max="13832" width="11" style="2" customWidth="1"/>
    <col min="13833" max="14080" width="9.140625" style="2"/>
    <col min="14081" max="14081" width="5.7109375" style="2" customWidth="1"/>
    <col min="14082" max="14082" width="39.140625" style="2" customWidth="1"/>
    <col min="14083" max="14083" width="13" style="2" customWidth="1"/>
    <col min="14084" max="14084" width="12.140625" style="2" customWidth="1"/>
    <col min="14085" max="14086" width="11.42578125" style="2" customWidth="1"/>
    <col min="14087" max="14087" width="10.85546875" style="2" customWidth="1"/>
    <col min="14088" max="14088" width="11" style="2" customWidth="1"/>
    <col min="14089" max="14336" width="9.140625" style="2"/>
    <col min="14337" max="14337" width="5.7109375" style="2" customWidth="1"/>
    <col min="14338" max="14338" width="39.140625" style="2" customWidth="1"/>
    <col min="14339" max="14339" width="13" style="2" customWidth="1"/>
    <col min="14340" max="14340" width="12.140625" style="2" customWidth="1"/>
    <col min="14341" max="14342" width="11.42578125" style="2" customWidth="1"/>
    <col min="14343" max="14343" width="10.85546875" style="2" customWidth="1"/>
    <col min="14344" max="14344" width="11" style="2" customWidth="1"/>
    <col min="14345" max="14592" width="9.140625" style="2"/>
    <col min="14593" max="14593" width="5.7109375" style="2" customWidth="1"/>
    <col min="14594" max="14594" width="39.140625" style="2" customWidth="1"/>
    <col min="14595" max="14595" width="13" style="2" customWidth="1"/>
    <col min="14596" max="14596" width="12.140625" style="2" customWidth="1"/>
    <col min="14597" max="14598" width="11.42578125" style="2" customWidth="1"/>
    <col min="14599" max="14599" width="10.85546875" style="2" customWidth="1"/>
    <col min="14600" max="14600" width="11" style="2" customWidth="1"/>
    <col min="14601" max="14848" width="9.140625" style="2"/>
    <col min="14849" max="14849" width="5.7109375" style="2" customWidth="1"/>
    <col min="14850" max="14850" width="39.140625" style="2" customWidth="1"/>
    <col min="14851" max="14851" width="13" style="2" customWidth="1"/>
    <col min="14852" max="14852" width="12.140625" style="2" customWidth="1"/>
    <col min="14853" max="14854" width="11.42578125" style="2" customWidth="1"/>
    <col min="14855" max="14855" width="10.85546875" style="2" customWidth="1"/>
    <col min="14856" max="14856" width="11" style="2" customWidth="1"/>
    <col min="14857" max="15104" width="9.140625" style="2"/>
    <col min="15105" max="15105" width="5.7109375" style="2" customWidth="1"/>
    <col min="15106" max="15106" width="39.140625" style="2" customWidth="1"/>
    <col min="15107" max="15107" width="13" style="2" customWidth="1"/>
    <col min="15108" max="15108" width="12.140625" style="2" customWidth="1"/>
    <col min="15109" max="15110" width="11.42578125" style="2" customWidth="1"/>
    <col min="15111" max="15111" width="10.85546875" style="2" customWidth="1"/>
    <col min="15112" max="15112" width="11" style="2" customWidth="1"/>
    <col min="15113" max="15360" width="9.140625" style="2"/>
    <col min="15361" max="15361" width="5.7109375" style="2" customWidth="1"/>
    <col min="15362" max="15362" width="39.140625" style="2" customWidth="1"/>
    <col min="15363" max="15363" width="13" style="2" customWidth="1"/>
    <col min="15364" max="15364" width="12.140625" style="2" customWidth="1"/>
    <col min="15365" max="15366" width="11.42578125" style="2" customWidth="1"/>
    <col min="15367" max="15367" width="10.85546875" style="2" customWidth="1"/>
    <col min="15368" max="15368" width="11" style="2" customWidth="1"/>
    <col min="15369" max="15616" width="9.140625" style="2"/>
    <col min="15617" max="15617" width="5.7109375" style="2" customWidth="1"/>
    <col min="15618" max="15618" width="39.140625" style="2" customWidth="1"/>
    <col min="15619" max="15619" width="13" style="2" customWidth="1"/>
    <col min="15620" max="15620" width="12.140625" style="2" customWidth="1"/>
    <col min="15621" max="15622" width="11.42578125" style="2" customWidth="1"/>
    <col min="15623" max="15623" width="10.85546875" style="2" customWidth="1"/>
    <col min="15624" max="15624" width="11" style="2" customWidth="1"/>
    <col min="15625" max="15872" width="9.140625" style="2"/>
    <col min="15873" max="15873" width="5.7109375" style="2" customWidth="1"/>
    <col min="15874" max="15874" width="39.140625" style="2" customWidth="1"/>
    <col min="15875" max="15875" width="13" style="2" customWidth="1"/>
    <col min="15876" max="15876" width="12.140625" style="2" customWidth="1"/>
    <col min="15877" max="15878" width="11.42578125" style="2" customWidth="1"/>
    <col min="15879" max="15879" width="10.85546875" style="2" customWidth="1"/>
    <col min="15880" max="15880" width="11" style="2" customWidth="1"/>
    <col min="15881" max="16128" width="9.140625" style="2"/>
    <col min="16129" max="16129" width="5.7109375" style="2" customWidth="1"/>
    <col min="16130" max="16130" width="39.140625" style="2" customWidth="1"/>
    <col min="16131" max="16131" width="13" style="2" customWidth="1"/>
    <col min="16132" max="16132" width="12.140625" style="2" customWidth="1"/>
    <col min="16133" max="16134" width="11.42578125" style="2" customWidth="1"/>
    <col min="16135" max="16135" width="10.85546875" style="2" customWidth="1"/>
    <col min="16136" max="16136" width="11" style="2" customWidth="1"/>
    <col min="16137" max="16384" width="9.140625" style="2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3" t="s">
        <v>88</v>
      </c>
      <c r="B2" s="4"/>
      <c r="C2" s="4"/>
      <c r="D2" s="4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 t="shared" ref="C6:H6" si="0">C7+C8+C9</f>
        <v>14873900</v>
      </c>
      <c r="D6" s="17">
        <f t="shared" si="0"/>
        <v>249000</v>
      </c>
      <c r="E6" s="17">
        <f t="shared" si="0"/>
        <v>15209000</v>
      </c>
      <c r="F6" s="17">
        <f t="shared" si="0"/>
        <v>255000</v>
      </c>
      <c r="G6" s="17">
        <f t="shared" si="0"/>
        <v>15209000</v>
      </c>
      <c r="H6" s="17">
        <f t="shared" si="0"/>
        <v>520000</v>
      </c>
    </row>
    <row r="7" spans="1:8" ht="20.100000000000001" customHeight="1" x14ac:dyDescent="0.2">
      <c r="A7" s="15" t="s">
        <v>11</v>
      </c>
      <c r="B7" s="16" t="s">
        <v>12</v>
      </c>
      <c r="C7" s="18">
        <v>6323000</v>
      </c>
      <c r="D7" s="17">
        <v>249000</v>
      </c>
      <c r="E7" s="19">
        <v>6350000</v>
      </c>
      <c r="F7" s="19">
        <v>255000</v>
      </c>
      <c r="G7" s="19">
        <v>6350000</v>
      </c>
      <c r="H7" s="17">
        <v>265000</v>
      </c>
    </row>
    <row r="8" spans="1:8" ht="20.100000000000001" customHeight="1" x14ac:dyDescent="0.2">
      <c r="A8" s="15" t="s">
        <v>13</v>
      </c>
      <c r="B8" s="16" t="s">
        <v>14</v>
      </c>
      <c r="C8" s="17">
        <v>900</v>
      </c>
      <c r="D8" s="17"/>
      <c r="E8" s="19">
        <v>1000</v>
      </c>
      <c r="F8" s="19"/>
      <c r="G8" s="19">
        <v>1000</v>
      </c>
      <c r="H8" s="19">
        <v>255000</v>
      </c>
    </row>
    <row r="9" spans="1:8" ht="20.100000000000001" customHeight="1" x14ac:dyDescent="0.2">
      <c r="A9" s="15" t="s">
        <v>15</v>
      </c>
      <c r="B9" s="16" t="s">
        <v>16</v>
      </c>
      <c r="C9" s="17">
        <v>8550000</v>
      </c>
      <c r="D9" s="17">
        <f>D10+D11</f>
        <v>0</v>
      </c>
      <c r="E9" s="17">
        <f>E10+E11</f>
        <v>8858000</v>
      </c>
      <c r="F9" s="17">
        <f>F10+F11</f>
        <v>0</v>
      </c>
      <c r="G9" s="17">
        <v>8858000</v>
      </c>
      <c r="H9" s="19"/>
    </row>
    <row r="10" spans="1:8" ht="20.100000000000001" customHeight="1" x14ac:dyDescent="0.2">
      <c r="A10" s="20" t="s">
        <v>17</v>
      </c>
      <c r="B10" s="16" t="s">
        <v>18</v>
      </c>
      <c r="C10" s="17">
        <v>0</v>
      </c>
      <c r="D10" s="17"/>
      <c r="E10" s="19">
        <v>0</v>
      </c>
      <c r="F10" s="19"/>
      <c r="G10" s="19"/>
      <c r="H10" s="17">
        <f>H11+H12</f>
        <v>165400</v>
      </c>
    </row>
    <row r="11" spans="1:8" ht="20.100000000000001" customHeight="1" x14ac:dyDescent="0.2">
      <c r="A11" s="20" t="s">
        <v>19</v>
      </c>
      <c r="B11" s="16" t="s">
        <v>20</v>
      </c>
      <c r="C11" s="17">
        <v>8550000</v>
      </c>
      <c r="D11" s="17"/>
      <c r="E11" s="19">
        <v>8858000</v>
      </c>
      <c r="F11" s="19"/>
      <c r="G11" s="19"/>
      <c r="H11" s="19"/>
    </row>
    <row r="12" spans="1:8" ht="20.100000000000001" customHeight="1" x14ac:dyDescent="0.2">
      <c r="A12" s="15" t="s">
        <v>21</v>
      </c>
      <c r="B12" s="16" t="s">
        <v>22</v>
      </c>
      <c r="C12" s="21">
        <f t="shared" ref="C12:H12" si="1">SUM(C13:C33)</f>
        <v>14873900</v>
      </c>
      <c r="D12" s="21">
        <f t="shared" si="1"/>
        <v>155300</v>
      </c>
      <c r="E12" s="21">
        <f t="shared" si="1"/>
        <v>15209000</v>
      </c>
      <c r="F12" s="21">
        <f t="shared" si="1"/>
        <v>165400</v>
      </c>
      <c r="G12" s="21">
        <f t="shared" si="1"/>
        <v>15209000</v>
      </c>
      <c r="H12" s="21">
        <f t="shared" si="1"/>
        <v>165400</v>
      </c>
    </row>
    <row r="13" spans="1:8" ht="20.100000000000001" customHeight="1" x14ac:dyDescent="0.2">
      <c r="A13" s="15" t="s">
        <v>23</v>
      </c>
      <c r="B13" s="16" t="s">
        <v>24</v>
      </c>
      <c r="C13" s="17">
        <v>6752829</v>
      </c>
      <c r="D13" s="17">
        <v>69400</v>
      </c>
      <c r="E13" s="19">
        <v>6824000</v>
      </c>
      <c r="F13" s="19">
        <v>69500</v>
      </c>
      <c r="G13" s="19">
        <v>6870000</v>
      </c>
      <c r="H13" s="21">
        <v>69500</v>
      </c>
    </row>
    <row r="14" spans="1:8" ht="20.100000000000001" customHeight="1" x14ac:dyDescent="0.2">
      <c r="A14" s="20" t="s">
        <v>25</v>
      </c>
      <c r="B14" s="16" t="s">
        <v>26</v>
      </c>
      <c r="C14" s="17">
        <v>3156000</v>
      </c>
      <c r="D14" s="17">
        <v>32500</v>
      </c>
      <c r="E14" s="19">
        <v>3250000</v>
      </c>
      <c r="F14" s="19">
        <v>36000</v>
      </c>
      <c r="G14" s="19">
        <v>3250000</v>
      </c>
      <c r="H14" s="19">
        <v>36000</v>
      </c>
    </row>
    <row r="15" spans="1:8" ht="20.100000000000001" customHeight="1" x14ac:dyDescent="0.2">
      <c r="A15" s="20" t="s">
        <v>27</v>
      </c>
      <c r="B15" s="16" t="s">
        <v>28</v>
      </c>
      <c r="C15" s="17"/>
      <c r="D15" s="17"/>
      <c r="E15" s="19"/>
      <c r="F15" s="19"/>
      <c r="G15" s="19"/>
      <c r="H15" s="19"/>
    </row>
    <row r="16" spans="1:8" ht="20.100000000000001" customHeight="1" x14ac:dyDescent="0.2">
      <c r="A16" s="20" t="s">
        <v>29</v>
      </c>
      <c r="B16" s="16" t="s">
        <v>30</v>
      </c>
      <c r="C16" s="17">
        <v>1185000</v>
      </c>
      <c r="D16" s="17">
        <v>1600</v>
      </c>
      <c r="E16" s="19">
        <v>1250000</v>
      </c>
      <c r="F16" s="19">
        <v>2000</v>
      </c>
      <c r="G16" s="19">
        <v>1100000</v>
      </c>
      <c r="H16" s="19">
        <v>2000</v>
      </c>
    </row>
    <row r="17" spans="1:20" ht="20.100000000000001" customHeight="1" x14ac:dyDescent="0.2">
      <c r="A17" s="20" t="s">
        <v>31</v>
      </c>
      <c r="B17" s="16" t="s">
        <v>32</v>
      </c>
      <c r="C17" s="17">
        <v>7600</v>
      </c>
      <c r="D17" s="17"/>
      <c r="E17" s="19">
        <v>8000</v>
      </c>
      <c r="F17" s="19"/>
      <c r="G17" s="19">
        <v>8000</v>
      </c>
      <c r="H17" s="19"/>
    </row>
    <row r="18" spans="1:20" ht="20.100000000000001" customHeight="1" x14ac:dyDescent="0.2">
      <c r="A18" s="20" t="s">
        <v>33</v>
      </c>
      <c r="B18" s="16" t="s">
        <v>34</v>
      </c>
      <c r="C18" s="17">
        <v>5000</v>
      </c>
      <c r="D18" s="17"/>
      <c r="E18" s="19">
        <v>5000</v>
      </c>
      <c r="F18" s="19"/>
      <c r="G18" s="19"/>
      <c r="H18" s="19"/>
    </row>
    <row r="19" spans="1:20" ht="20.100000000000001" customHeight="1" x14ac:dyDescent="0.2">
      <c r="A19" s="20" t="s">
        <v>35</v>
      </c>
      <c r="B19" s="16" t="s">
        <v>36</v>
      </c>
      <c r="C19" s="17">
        <v>731310</v>
      </c>
      <c r="D19" s="17">
        <v>5100</v>
      </c>
      <c r="E19" s="19">
        <v>731000</v>
      </c>
      <c r="F19" s="19">
        <v>6000</v>
      </c>
      <c r="G19" s="19">
        <v>750000</v>
      </c>
      <c r="H19" s="19">
        <v>6000</v>
      </c>
    </row>
    <row r="20" spans="1:20" ht="20.100000000000001" customHeight="1" x14ac:dyDescent="0.2">
      <c r="A20" s="20" t="s">
        <v>37</v>
      </c>
      <c r="B20" s="22" t="s">
        <v>38</v>
      </c>
      <c r="C20" s="21">
        <v>538385</v>
      </c>
      <c r="D20" s="23">
        <v>32200</v>
      </c>
      <c r="E20" s="19">
        <v>530000</v>
      </c>
      <c r="F20" s="19">
        <v>35000</v>
      </c>
      <c r="G20" s="19">
        <v>550000</v>
      </c>
      <c r="H20" s="19">
        <v>35000</v>
      </c>
    </row>
    <row r="21" spans="1:20" ht="20.100000000000001" customHeight="1" x14ac:dyDescent="0.2">
      <c r="A21" s="20" t="s">
        <v>39</v>
      </c>
      <c r="B21" s="22" t="s">
        <v>40</v>
      </c>
      <c r="C21" s="21">
        <v>143000</v>
      </c>
      <c r="D21" s="23">
        <v>11500</v>
      </c>
      <c r="E21" s="19">
        <v>190000</v>
      </c>
      <c r="F21" s="19">
        <v>12800</v>
      </c>
      <c r="G21" s="19">
        <v>210000</v>
      </c>
      <c r="H21" s="19">
        <v>12800</v>
      </c>
    </row>
    <row r="22" spans="1:20" ht="20.100000000000001" customHeight="1" x14ac:dyDescent="0.2">
      <c r="A22" s="20" t="s">
        <v>41</v>
      </c>
      <c r="B22" s="22" t="s">
        <v>42</v>
      </c>
      <c r="C22" s="21">
        <v>11600</v>
      </c>
      <c r="D22" s="23">
        <v>500</v>
      </c>
      <c r="E22" s="19">
        <v>16000</v>
      </c>
      <c r="F22" s="19">
        <v>600</v>
      </c>
      <c r="G22" s="19">
        <v>16000</v>
      </c>
      <c r="H22" s="19">
        <v>600</v>
      </c>
    </row>
    <row r="23" spans="1:20" ht="20.100000000000001" customHeight="1" x14ac:dyDescent="0.2">
      <c r="A23" s="20" t="s">
        <v>43</v>
      </c>
      <c r="B23" s="16" t="s">
        <v>44</v>
      </c>
      <c r="C23" s="25"/>
      <c r="D23" s="17"/>
      <c r="E23" s="19"/>
      <c r="F23" s="19"/>
      <c r="G23" s="19"/>
      <c r="H23" s="19"/>
    </row>
    <row r="24" spans="1:20" ht="20.100000000000001" customHeight="1" x14ac:dyDescent="0.2">
      <c r="A24" s="20" t="s">
        <v>45</v>
      </c>
      <c r="B24" s="16" t="s">
        <v>46</v>
      </c>
      <c r="C24" s="25"/>
      <c r="D24" s="17"/>
      <c r="E24" s="19"/>
      <c r="F24" s="19"/>
      <c r="G24" s="19"/>
      <c r="H24" s="19"/>
    </row>
    <row r="25" spans="1:20" ht="20.100000000000001" customHeight="1" x14ac:dyDescent="0.2">
      <c r="A25" s="20" t="s">
        <v>47</v>
      </c>
      <c r="B25" s="16" t="s">
        <v>48</v>
      </c>
      <c r="C25" s="25"/>
      <c r="D25" s="17"/>
      <c r="E25" s="19"/>
      <c r="F25" s="19"/>
      <c r="G25" s="19"/>
      <c r="H25" s="19"/>
    </row>
    <row r="26" spans="1:20" ht="20.100000000000001" customHeight="1" x14ac:dyDescent="0.2">
      <c r="A26" s="20" t="s">
        <v>49</v>
      </c>
      <c r="B26" s="16" t="s">
        <v>50</v>
      </c>
      <c r="C26" s="17">
        <v>25000</v>
      </c>
      <c r="D26" s="17"/>
      <c r="E26" s="19">
        <v>25000</v>
      </c>
      <c r="F26" s="19"/>
      <c r="G26" s="19">
        <v>25000</v>
      </c>
      <c r="H26" s="19"/>
    </row>
    <row r="27" spans="1:20" ht="20.100000000000001" customHeight="1" x14ac:dyDescent="0.2">
      <c r="A27" s="20" t="s">
        <v>51</v>
      </c>
      <c r="B27" s="16" t="s">
        <v>52</v>
      </c>
      <c r="C27" s="25"/>
      <c r="D27" s="17"/>
      <c r="E27" s="19"/>
      <c r="F27" s="19"/>
      <c r="G27" s="19"/>
      <c r="H27" s="19"/>
    </row>
    <row r="28" spans="1:20" ht="20.100000000000001" customHeight="1" x14ac:dyDescent="0.2">
      <c r="A28" s="20" t="s">
        <v>53</v>
      </c>
      <c r="B28" s="22" t="s">
        <v>54</v>
      </c>
      <c r="C28" s="21">
        <v>2043176</v>
      </c>
      <c r="D28" s="17">
        <v>2500</v>
      </c>
      <c r="E28" s="19">
        <v>2080000</v>
      </c>
      <c r="F28" s="19">
        <v>3500</v>
      </c>
      <c r="G28" s="19">
        <v>2130000</v>
      </c>
      <c r="H28" s="19">
        <v>3500</v>
      </c>
    </row>
    <row r="29" spans="1:20" ht="20.100000000000001" customHeight="1" x14ac:dyDescent="0.2">
      <c r="A29" s="20" t="s">
        <v>55</v>
      </c>
      <c r="B29" s="16" t="s">
        <v>56</v>
      </c>
      <c r="C29" s="17">
        <v>275000</v>
      </c>
      <c r="D29" s="17"/>
      <c r="E29" s="19">
        <v>300000</v>
      </c>
      <c r="F29" s="19"/>
      <c r="G29" s="19">
        <v>300000</v>
      </c>
      <c r="H29" s="19"/>
    </row>
    <row r="30" spans="1:20" ht="20.100000000000001" customHeight="1" x14ac:dyDescent="0.2">
      <c r="A30" s="20" t="s">
        <v>57</v>
      </c>
      <c r="B30" s="16" t="s">
        <v>58</v>
      </c>
      <c r="C30" s="25"/>
      <c r="D30" s="17"/>
      <c r="E30" s="19"/>
      <c r="F30" s="19"/>
      <c r="G30" s="19"/>
      <c r="H30" s="19"/>
    </row>
    <row r="31" spans="1:20" ht="20.100000000000001" customHeight="1" x14ac:dyDescent="0.2">
      <c r="A31" s="20" t="s">
        <v>59</v>
      </c>
      <c r="B31" s="16" t="s">
        <v>60</v>
      </c>
      <c r="C31" s="17"/>
      <c r="D31" s="17"/>
      <c r="E31" s="19"/>
      <c r="F31" s="19"/>
      <c r="G31" s="19"/>
      <c r="H31" s="1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/>
      <c r="D32" s="17"/>
      <c r="E32" s="19"/>
      <c r="F32" s="19"/>
      <c r="G32" s="19"/>
      <c r="H32" s="19"/>
    </row>
    <row r="33" spans="1:8" ht="20.100000000000001" customHeight="1" x14ac:dyDescent="0.2">
      <c r="A33" s="20" t="s">
        <v>63</v>
      </c>
      <c r="B33" s="16" t="s">
        <v>64</v>
      </c>
      <c r="C33" s="17"/>
      <c r="D33" s="17"/>
      <c r="E33" s="19"/>
      <c r="F33" s="19"/>
      <c r="G33" s="19"/>
      <c r="H33" s="19"/>
    </row>
    <row r="34" spans="1:8" ht="20.100000000000001" customHeight="1" x14ac:dyDescent="0.2">
      <c r="A34" s="15" t="s">
        <v>65</v>
      </c>
      <c r="B34" s="16" t="s">
        <v>66</v>
      </c>
      <c r="C34" s="17">
        <f>C6-C12</f>
        <v>0</v>
      </c>
      <c r="D34" s="17">
        <f>D6-D12</f>
        <v>93700</v>
      </c>
      <c r="E34" s="19">
        <f>E6-E12</f>
        <v>0</v>
      </c>
      <c r="F34" s="19">
        <f>F6-F12</f>
        <v>89600</v>
      </c>
      <c r="G34" s="17">
        <f>G6-G12</f>
        <v>0</v>
      </c>
      <c r="H34" s="19">
        <v>89600</v>
      </c>
    </row>
    <row r="35" spans="1:8" ht="18" customHeight="1" x14ac:dyDescent="0.2">
      <c r="A35" s="26" t="s">
        <v>67</v>
      </c>
      <c r="B35" s="27" t="s">
        <v>68</v>
      </c>
      <c r="C35" s="28">
        <v>17580</v>
      </c>
      <c r="D35" s="28"/>
      <c r="E35" s="29">
        <v>18500</v>
      </c>
      <c r="F35" s="29"/>
      <c r="G35" s="29">
        <v>19000</v>
      </c>
      <c r="H35" s="19"/>
    </row>
    <row r="36" spans="1:8" ht="18" customHeight="1" x14ac:dyDescent="0.2">
      <c r="A36" s="26" t="s">
        <v>69</v>
      </c>
      <c r="B36" s="27" t="s">
        <v>70</v>
      </c>
      <c r="C36" s="28">
        <v>1.6</v>
      </c>
      <c r="D36" s="28"/>
      <c r="E36" s="29">
        <v>1.6</v>
      </c>
      <c r="F36" s="29"/>
      <c r="G36" s="29">
        <v>1.6</v>
      </c>
      <c r="H36" s="29"/>
    </row>
    <row r="37" spans="1:8" ht="18" customHeight="1" x14ac:dyDescent="0.2">
      <c r="A37" s="26" t="s">
        <v>71</v>
      </c>
      <c r="B37" s="27" t="s">
        <v>72</v>
      </c>
      <c r="C37" s="28">
        <v>3</v>
      </c>
      <c r="D37" s="28"/>
      <c r="E37" s="29">
        <v>3</v>
      </c>
      <c r="F37" s="29"/>
      <c r="G37" s="29">
        <v>3</v>
      </c>
      <c r="H37" s="29"/>
    </row>
    <row r="38" spans="1:8" ht="18" customHeight="1" x14ac:dyDescent="0.2">
      <c r="A38" s="30" t="s">
        <v>73</v>
      </c>
      <c r="B38" s="31"/>
      <c r="C38" s="31"/>
      <c r="D38" s="31"/>
      <c r="H38" s="29"/>
    </row>
    <row r="39" spans="1:8" ht="18" customHeight="1" x14ac:dyDescent="0.2">
      <c r="A39" s="58" t="s">
        <v>92</v>
      </c>
      <c r="B39" s="4"/>
      <c r="C39" s="4" t="s">
        <v>81</v>
      </c>
      <c r="D39" s="4"/>
      <c r="E39" s="218" t="s">
        <v>93</v>
      </c>
      <c r="F39" s="218"/>
    </row>
    <row r="40" spans="1:8" ht="18" customHeight="1" x14ac:dyDescent="0.2">
      <c r="A40" s="58" t="s">
        <v>76</v>
      </c>
      <c r="B40" s="4"/>
      <c r="C40" s="4" t="s">
        <v>77</v>
      </c>
      <c r="D40" s="4"/>
    </row>
    <row r="41" spans="1:8" ht="18" customHeight="1" x14ac:dyDescent="0.2">
      <c r="B41" s="4"/>
    </row>
    <row r="42" spans="1:8" ht="18" customHeight="1" x14ac:dyDescent="0.2">
      <c r="B42" s="4"/>
    </row>
    <row r="44" spans="1:8" ht="18" customHeight="1" x14ac:dyDescent="0.2">
      <c r="A44" s="34" t="s">
        <v>94</v>
      </c>
    </row>
  </sheetData>
  <mergeCells count="5">
    <mergeCell ref="A1:D1"/>
    <mergeCell ref="A4:A5"/>
    <mergeCell ref="B4:B5"/>
    <mergeCell ref="C4:D4"/>
    <mergeCell ref="E39:F39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Normal="100" workbookViewId="0">
      <selection activeCell="F27" sqref="F27"/>
    </sheetView>
  </sheetViews>
  <sheetFormatPr defaultRowHeight="18" customHeight="1" x14ac:dyDescent="0.2"/>
  <cols>
    <col min="1" max="1" width="5.7109375" style="33" customWidth="1"/>
    <col min="2" max="2" width="39.140625" style="121" customWidth="1"/>
    <col min="3" max="3" width="13" style="121" customWidth="1"/>
    <col min="4" max="4" width="12.140625" style="121" customWidth="1"/>
    <col min="5" max="6" width="11.42578125" style="121" customWidth="1"/>
    <col min="7" max="7" width="10.85546875" style="121" customWidth="1"/>
    <col min="8" max="8" width="11" style="121" customWidth="1"/>
    <col min="9" max="256" width="9.140625" style="121"/>
    <col min="257" max="257" width="5.7109375" style="121" customWidth="1"/>
    <col min="258" max="258" width="39.140625" style="121" customWidth="1"/>
    <col min="259" max="259" width="13" style="121" customWidth="1"/>
    <col min="260" max="260" width="12.140625" style="121" customWidth="1"/>
    <col min="261" max="262" width="11.42578125" style="121" customWidth="1"/>
    <col min="263" max="263" width="10.85546875" style="121" customWidth="1"/>
    <col min="264" max="264" width="11" style="121" customWidth="1"/>
    <col min="265" max="512" width="9.140625" style="121"/>
    <col min="513" max="513" width="5.7109375" style="121" customWidth="1"/>
    <col min="514" max="514" width="39.140625" style="121" customWidth="1"/>
    <col min="515" max="515" width="13" style="121" customWidth="1"/>
    <col min="516" max="516" width="12.140625" style="121" customWidth="1"/>
    <col min="517" max="518" width="11.42578125" style="121" customWidth="1"/>
    <col min="519" max="519" width="10.85546875" style="121" customWidth="1"/>
    <col min="520" max="520" width="11" style="121" customWidth="1"/>
    <col min="521" max="768" width="9.140625" style="121"/>
    <col min="769" max="769" width="5.7109375" style="121" customWidth="1"/>
    <col min="770" max="770" width="39.140625" style="121" customWidth="1"/>
    <col min="771" max="771" width="13" style="121" customWidth="1"/>
    <col min="772" max="772" width="12.140625" style="121" customWidth="1"/>
    <col min="773" max="774" width="11.42578125" style="121" customWidth="1"/>
    <col min="775" max="775" width="10.85546875" style="121" customWidth="1"/>
    <col min="776" max="776" width="11" style="121" customWidth="1"/>
    <col min="777" max="1024" width="9.140625" style="121"/>
    <col min="1025" max="1025" width="5.7109375" style="121" customWidth="1"/>
    <col min="1026" max="1026" width="39.140625" style="121" customWidth="1"/>
    <col min="1027" max="1027" width="13" style="121" customWidth="1"/>
    <col min="1028" max="1028" width="12.140625" style="121" customWidth="1"/>
    <col min="1029" max="1030" width="11.42578125" style="121" customWidth="1"/>
    <col min="1031" max="1031" width="10.85546875" style="121" customWidth="1"/>
    <col min="1032" max="1032" width="11" style="121" customWidth="1"/>
    <col min="1033" max="1280" width="9.140625" style="121"/>
    <col min="1281" max="1281" width="5.7109375" style="121" customWidth="1"/>
    <col min="1282" max="1282" width="39.140625" style="121" customWidth="1"/>
    <col min="1283" max="1283" width="13" style="121" customWidth="1"/>
    <col min="1284" max="1284" width="12.140625" style="121" customWidth="1"/>
    <col min="1285" max="1286" width="11.42578125" style="121" customWidth="1"/>
    <col min="1287" max="1287" width="10.85546875" style="121" customWidth="1"/>
    <col min="1288" max="1288" width="11" style="121" customWidth="1"/>
    <col min="1289" max="1536" width="9.140625" style="121"/>
    <col min="1537" max="1537" width="5.7109375" style="121" customWidth="1"/>
    <col min="1538" max="1538" width="39.140625" style="121" customWidth="1"/>
    <col min="1539" max="1539" width="13" style="121" customWidth="1"/>
    <col min="1540" max="1540" width="12.140625" style="121" customWidth="1"/>
    <col min="1541" max="1542" width="11.42578125" style="121" customWidth="1"/>
    <col min="1543" max="1543" width="10.85546875" style="121" customWidth="1"/>
    <col min="1544" max="1544" width="11" style="121" customWidth="1"/>
    <col min="1545" max="1792" width="9.140625" style="121"/>
    <col min="1793" max="1793" width="5.7109375" style="121" customWidth="1"/>
    <col min="1794" max="1794" width="39.140625" style="121" customWidth="1"/>
    <col min="1795" max="1795" width="13" style="121" customWidth="1"/>
    <col min="1796" max="1796" width="12.140625" style="121" customWidth="1"/>
    <col min="1797" max="1798" width="11.42578125" style="121" customWidth="1"/>
    <col min="1799" max="1799" width="10.85546875" style="121" customWidth="1"/>
    <col min="1800" max="1800" width="11" style="121" customWidth="1"/>
    <col min="1801" max="2048" width="9.140625" style="121"/>
    <col min="2049" max="2049" width="5.7109375" style="121" customWidth="1"/>
    <col min="2050" max="2050" width="39.140625" style="121" customWidth="1"/>
    <col min="2051" max="2051" width="13" style="121" customWidth="1"/>
    <col min="2052" max="2052" width="12.140625" style="121" customWidth="1"/>
    <col min="2053" max="2054" width="11.42578125" style="121" customWidth="1"/>
    <col min="2055" max="2055" width="10.85546875" style="121" customWidth="1"/>
    <col min="2056" max="2056" width="11" style="121" customWidth="1"/>
    <col min="2057" max="2304" width="9.140625" style="121"/>
    <col min="2305" max="2305" width="5.7109375" style="121" customWidth="1"/>
    <col min="2306" max="2306" width="39.140625" style="121" customWidth="1"/>
    <col min="2307" max="2307" width="13" style="121" customWidth="1"/>
    <col min="2308" max="2308" width="12.140625" style="121" customWidth="1"/>
    <col min="2309" max="2310" width="11.42578125" style="121" customWidth="1"/>
    <col min="2311" max="2311" width="10.85546875" style="121" customWidth="1"/>
    <col min="2312" max="2312" width="11" style="121" customWidth="1"/>
    <col min="2313" max="2560" width="9.140625" style="121"/>
    <col min="2561" max="2561" width="5.7109375" style="121" customWidth="1"/>
    <col min="2562" max="2562" width="39.140625" style="121" customWidth="1"/>
    <col min="2563" max="2563" width="13" style="121" customWidth="1"/>
    <col min="2564" max="2564" width="12.140625" style="121" customWidth="1"/>
    <col min="2565" max="2566" width="11.42578125" style="121" customWidth="1"/>
    <col min="2567" max="2567" width="10.85546875" style="121" customWidth="1"/>
    <col min="2568" max="2568" width="11" style="121" customWidth="1"/>
    <col min="2569" max="2816" width="9.140625" style="121"/>
    <col min="2817" max="2817" width="5.7109375" style="121" customWidth="1"/>
    <col min="2818" max="2818" width="39.140625" style="121" customWidth="1"/>
    <col min="2819" max="2819" width="13" style="121" customWidth="1"/>
    <col min="2820" max="2820" width="12.140625" style="121" customWidth="1"/>
    <col min="2821" max="2822" width="11.42578125" style="121" customWidth="1"/>
    <col min="2823" max="2823" width="10.85546875" style="121" customWidth="1"/>
    <col min="2824" max="2824" width="11" style="121" customWidth="1"/>
    <col min="2825" max="3072" width="9.140625" style="121"/>
    <col min="3073" max="3073" width="5.7109375" style="121" customWidth="1"/>
    <col min="3074" max="3074" width="39.140625" style="121" customWidth="1"/>
    <col min="3075" max="3075" width="13" style="121" customWidth="1"/>
    <col min="3076" max="3076" width="12.140625" style="121" customWidth="1"/>
    <col min="3077" max="3078" width="11.42578125" style="121" customWidth="1"/>
    <col min="3079" max="3079" width="10.85546875" style="121" customWidth="1"/>
    <col min="3080" max="3080" width="11" style="121" customWidth="1"/>
    <col min="3081" max="3328" width="9.140625" style="121"/>
    <col min="3329" max="3329" width="5.7109375" style="121" customWidth="1"/>
    <col min="3330" max="3330" width="39.140625" style="121" customWidth="1"/>
    <col min="3331" max="3331" width="13" style="121" customWidth="1"/>
    <col min="3332" max="3332" width="12.140625" style="121" customWidth="1"/>
    <col min="3333" max="3334" width="11.42578125" style="121" customWidth="1"/>
    <col min="3335" max="3335" width="10.85546875" style="121" customWidth="1"/>
    <col min="3336" max="3336" width="11" style="121" customWidth="1"/>
    <col min="3337" max="3584" width="9.140625" style="121"/>
    <col min="3585" max="3585" width="5.7109375" style="121" customWidth="1"/>
    <col min="3586" max="3586" width="39.140625" style="121" customWidth="1"/>
    <col min="3587" max="3587" width="13" style="121" customWidth="1"/>
    <col min="3588" max="3588" width="12.140625" style="121" customWidth="1"/>
    <col min="3589" max="3590" width="11.42578125" style="121" customWidth="1"/>
    <col min="3591" max="3591" width="10.85546875" style="121" customWidth="1"/>
    <col min="3592" max="3592" width="11" style="121" customWidth="1"/>
    <col min="3593" max="3840" width="9.140625" style="121"/>
    <col min="3841" max="3841" width="5.7109375" style="121" customWidth="1"/>
    <col min="3842" max="3842" width="39.140625" style="121" customWidth="1"/>
    <col min="3843" max="3843" width="13" style="121" customWidth="1"/>
    <col min="3844" max="3844" width="12.140625" style="121" customWidth="1"/>
    <col min="3845" max="3846" width="11.42578125" style="121" customWidth="1"/>
    <col min="3847" max="3847" width="10.85546875" style="121" customWidth="1"/>
    <col min="3848" max="3848" width="11" style="121" customWidth="1"/>
    <col min="3849" max="4096" width="9.140625" style="121"/>
    <col min="4097" max="4097" width="5.7109375" style="121" customWidth="1"/>
    <col min="4098" max="4098" width="39.140625" style="121" customWidth="1"/>
    <col min="4099" max="4099" width="13" style="121" customWidth="1"/>
    <col min="4100" max="4100" width="12.140625" style="121" customWidth="1"/>
    <col min="4101" max="4102" width="11.42578125" style="121" customWidth="1"/>
    <col min="4103" max="4103" width="10.85546875" style="121" customWidth="1"/>
    <col min="4104" max="4104" width="11" style="121" customWidth="1"/>
    <col min="4105" max="4352" width="9.140625" style="121"/>
    <col min="4353" max="4353" width="5.7109375" style="121" customWidth="1"/>
    <col min="4354" max="4354" width="39.140625" style="121" customWidth="1"/>
    <col min="4355" max="4355" width="13" style="121" customWidth="1"/>
    <col min="4356" max="4356" width="12.140625" style="121" customWidth="1"/>
    <col min="4357" max="4358" width="11.42578125" style="121" customWidth="1"/>
    <col min="4359" max="4359" width="10.85546875" style="121" customWidth="1"/>
    <col min="4360" max="4360" width="11" style="121" customWidth="1"/>
    <col min="4361" max="4608" width="9.140625" style="121"/>
    <col min="4609" max="4609" width="5.7109375" style="121" customWidth="1"/>
    <col min="4610" max="4610" width="39.140625" style="121" customWidth="1"/>
    <col min="4611" max="4611" width="13" style="121" customWidth="1"/>
    <col min="4612" max="4612" width="12.140625" style="121" customWidth="1"/>
    <col min="4613" max="4614" width="11.42578125" style="121" customWidth="1"/>
    <col min="4615" max="4615" width="10.85546875" style="121" customWidth="1"/>
    <col min="4616" max="4616" width="11" style="121" customWidth="1"/>
    <col min="4617" max="4864" width="9.140625" style="121"/>
    <col min="4865" max="4865" width="5.7109375" style="121" customWidth="1"/>
    <col min="4866" max="4866" width="39.140625" style="121" customWidth="1"/>
    <col min="4867" max="4867" width="13" style="121" customWidth="1"/>
    <col min="4868" max="4868" width="12.140625" style="121" customWidth="1"/>
    <col min="4869" max="4870" width="11.42578125" style="121" customWidth="1"/>
    <col min="4871" max="4871" width="10.85546875" style="121" customWidth="1"/>
    <col min="4872" max="4872" width="11" style="121" customWidth="1"/>
    <col min="4873" max="5120" width="9.140625" style="121"/>
    <col min="5121" max="5121" width="5.7109375" style="121" customWidth="1"/>
    <col min="5122" max="5122" width="39.140625" style="121" customWidth="1"/>
    <col min="5123" max="5123" width="13" style="121" customWidth="1"/>
    <col min="5124" max="5124" width="12.140625" style="121" customWidth="1"/>
    <col min="5125" max="5126" width="11.42578125" style="121" customWidth="1"/>
    <col min="5127" max="5127" width="10.85546875" style="121" customWidth="1"/>
    <col min="5128" max="5128" width="11" style="121" customWidth="1"/>
    <col min="5129" max="5376" width="9.140625" style="121"/>
    <col min="5377" max="5377" width="5.7109375" style="121" customWidth="1"/>
    <col min="5378" max="5378" width="39.140625" style="121" customWidth="1"/>
    <col min="5379" max="5379" width="13" style="121" customWidth="1"/>
    <col min="5380" max="5380" width="12.140625" style="121" customWidth="1"/>
    <col min="5381" max="5382" width="11.42578125" style="121" customWidth="1"/>
    <col min="5383" max="5383" width="10.85546875" style="121" customWidth="1"/>
    <col min="5384" max="5384" width="11" style="121" customWidth="1"/>
    <col min="5385" max="5632" width="9.140625" style="121"/>
    <col min="5633" max="5633" width="5.7109375" style="121" customWidth="1"/>
    <col min="5634" max="5634" width="39.140625" style="121" customWidth="1"/>
    <col min="5635" max="5635" width="13" style="121" customWidth="1"/>
    <col min="5636" max="5636" width="12.140625" style="121" customWidth="1"/>
    <col min="5637" max="5638" width="11.42578125" style="121" customWidth="1"/>
    <col min="5639" max="5639" width="10.85546875" style="121" customWidth="1"/>
    <col min="5640" max="5640" width="11" style="121" customWidth="1"/>
    <col min="5641" max="5888" width="9.140625" style="121"/>
    <col min="5889" max="5889" width="5.7109375" style="121" customWidth="1"/>
    <col min="5890" max="5890" width="39.140625" style="121" customWidth="1"/>
    <col min="5891" max="5891" width="13" style="121" customWidth="1"/>
    <col min="5892" max="5892" width="12.140625" style="121" customWidth="1"/>
    <col min="5893" max="5894" width="11.42578125" style="121" customWidth="1"/>
    <col min="5895" max="5895" width="10.85546875" style="121" customWidth="1"/>
    <col min="5896" max="5896" width="11" style="121" customWidth="1"/>
    <col min="5897" max="6144" width="9.140625" style="121"/>
    <col min="6145" max="6145" width="5.7109375" style="121" customWidth="1"/>
    <col min="6146" max="6146" width="39.140625" style="121" customWidth="1"/>
    <col min="6147" max="6147" width="13" style="121" customWidth="1"/>
    <col min="6148" max="6148" width="12.140625" style="121" customWidth="1"/>
    <col min="6149" max="6150" width="11.42578125" style="121" customWidth="1"/>
    <col min="6151" max="6151" width="10.85546875" style="121" customWidth="1"/>
    <col min="6152" max="6152" width="11" style="121" customWidth="1"/>
    <col min="6153" max="6400" width="9.140625" style="121"/>
    <col min="6401" max="6401" width="5.7109375" style="121" customWidth="1"/>
    <col min="6402" max="6402" width="39.140625" style="121" customWidth="1"/>
    <col min="6403" max="6403" width="13" style="121" customWidth="1"/>
    <col min="6404" max="6404" width="12.140625" style="121" customWidth="1"/>
    <col min="6405" max="6406" width="11.42578125" style="121" customWidth="1"/>
    <col min="6407" max="6407" width="10.85546875" style="121" customWidth="1"/>
    <col min="6408" max="6408" width="11" style="121" customWidth="1"/>
    <col min="6409" max="6656" width="9.140625" style="121"/>
    <col min="6657" max="6657" width="5.7109375" style="121" customWidth="1"/>
    <col min="6658" max="6658" width="39.140625" style="121" customWidth="1"/>
    <col min="6659" max="6659" width="13" style="121" customWidth="1"/>
    <col min="6660" max="6660" width="12.140625" style="121" customWidth="1"/>
    <col min="6661" max="6662" width="11.42578125" style="121" customWidth="1"/>
    <col min="6663" max="6663" width="10.85546875" style="121" customWidth="1"/>
    <col min="6664" max="6664" width="11" style="121" customWidth="1"/>
    <col min="6665" max="6912" width="9.140625" style="121"/>
    <col min="6913" max="6913" width="5.7109375" style="121" customWidth="1"/>
    <col min="6914" max="6914" width="39.140625" style="121" customWidth="1"/>
    <col min="6915" max="6915" width="13" style="121" customWidth="1"/>
    <col min="6916" max="6916" width="12.140625" style="121" customWidth="1"/>
    <col min="6917" max="6918" width="11.42578125" style="121" customWidth="1"/>
    <col min="6919" max="6919" width="10.85546875" style="121" customWidth="1"/>
    <col min="6920" max="6920" width="11" style="121" customWidth="1"/>
    <col min="6921" max="7168" width="9.140625" style="121"/>
    <col min="7169" max="7169" width="5.7109375" style="121" customWidth="1"/>
    <col min="7170" max="7170" width="39.140625" style="121" customWidth="1"/>
    <col min="7171" max="7171" width="13" style="121" customWidth="1"/>
    <col min="7172" max="7172" width="12.140625" style="121" customWidth="1"/>
    <col min="7173" max="7174" width="11.42578125" style="121" customWidth="1"/>
    <col min="7175" max="7175" width="10.85546875" style="121" customWidth="1"/>
    <col min="7176" max="7176" width="11" style="121" customWidth="1"/>
    <col min="7177" max="7424" width="9.140625" style="121"/>
    <col min="7425" max="7425" width="5.7109375" style="121" customWidth="1"/>
    <col min="7426" max="7426" width="39.140625" style="121" customWidth="1"/>
    <col min="7427" max="7427" width="13" style="121" customWidth="1"/>
    <col min="7428" max="7428" width="12.140625" style="121" customWidth="1"/>
    <col min="7429" max="7430" width="11.42578125" style="121" customWidth="1"/>
    <col min="7431" max="7431" width="10.85546875" style="121" customWidth="1"/>
    <col min="7432" max="7432" width="11" style="121" customWidth="1"/>
    <col min="7433" max="7680" width="9.140625" style="121"/>
    <col min="7681" max="7681" width="5.7109375" style="121" customWidth="1"/>
    <col min="7682" max="7682" width="39.140625" style="121" customWidth="1"/>
    <col min="7683" max="7683" width="13" style="121" customWidth="1"/>
    <col min="7684" max="7684" width="12.140625" style="121" customWidth="1"/>
    <col min="7685" max="7686" width="11.42578125" style="121" customWidth="1"/>
    <col min="7687" max="7687" width="10.85546875" style="121" customWidth="1"/>
    <col min="7688" max="7688" width="11" style="121" customWidth="1"/>
    <col min="7689" max="7936" width="9.140625" style="121"/>
    <col min="7937" max="7937" width="5.7109375" style="121" customWidth="1"/>
    <col min="7938" max="7938" width="39.140625" style="121" customWidth="1"/>
    <col min="7939" max="7939" width="13" style="121" customWidth="1"/>
    <col min="7940" max="7940" width="12.140625" style="121" customWidth="1"/>
    <col min="7941" max="7942" width="11.42578125" style="121" customWidth="1"/>
    <col min="7943" max="7943" width="10.85546875" style="121" customWidth="1"/>
    <col min="7944" max="7944" width="11" style="121" customWidth="1"/>
    <col min="7945" max="8192" width="9.140625" style="121"/>
    <col min="8193" max="8193" width="5.7109375" style="121" customWidth="1"/>
    <col min="8194" max="8194" width="39.140625" style="121" customWidth="1"/>
    <col min="8195" max="8195" width="13" style="121" customWidth="1"/>
    <col min="8196" max="8196" width="12.140625" style="121" customWidth="1"/>
    <col min="8197" max="8198" width="11.42578125" style="121" customWidth="1"/>
    <col min="8199" max="8199" width="10.85546875" style="121" customWidth="1"/>
    <col min="8200" max="8200" width="11" style="121" customWidth="1"/>
    <col min="8201" max="8448" width="9.140625" style="121"/>
    <col min="8449" max="8449" width="5.7109375" style="121" customWidth="1"/>
    <col min="8450" max="8450" width="39.140625" style="121" customWidth="1"/>
    <col min="8451" max="8451" width="13" style="121" customWidth="1"/>
    <col min="8452" max="8452" width="12.140625" style="121" customWidth="1"/>
    <col min="8453" max="8454" width="11.42578125" style="121" customWidth="1"/>
    <col min="8455" max="8455" width="10.85546875" style="121" customWidth="1"/>
    <col min="8456" max="8456" width="11" style="121" customWidth="1"/>
    <col min="8457" max="8704" width="9.140625" style="121"/>
    <col min="8705" max="8705" width="5.7109375" style="121" customWidth="1"/>
    <col min="8706" max="8706" width="39.140625" style="121" customWidth="1"/>
    <col min="8707" max="8707" width="13" style="121" customWidth="1"/>
    <col min="8708" max="8708" width="12.140625" style="121" customWidth="1"/>
    <col min="8709" max="8710" width="11.42578125" style="121" customWidth="1"/>
    <col min="8711" max="8711" width="10.85546875" style="121" customWidth="1"/>
    <col min="8712" max="8712" width="11" style="121" customWidth="1"/>
    <col min="8713" max="8960" width="9.140625" style="121"/>
    <col min="8961" max="8961" width="5.7109375" style="121" customWidth="1"/>
    <col min="8962" max="8962" width="39.140625" style="121" customWidth="1"/>
    <col min="8963" max="8963" width="13" style="121" customWidth="1"/>
    <col min="8964" max="8964" width="12.140625" style="121" customWidth="1"/>
    <col min="8965" max="8966" width="11.42578125" style="121" customWidth="1"/>
    <col min="8967" max="8967" width="10.85546875" style="121" customWidth="1"/>
    <col min="8968" max="8968" width="11" style="121" customWidth="1"/>
    <col min="8969" max="9216" width="9.140625" style="121"/>
    <col min="9217" max="9217" width="5.7109375" style="121" customWidth="1"/>
    <col min="9218" max="9218" width="39.140625" style="121" customWidth="1"/>
    <col min="9219" max="9219" width="13" style="121" customWidth="1"/>
    <col min="9220" max="9220" width="12.140625" style="121" customWidth="1"/>
    <col min="9221" max="9222" width="11.42578125" style="121" customWidth="1"/>
    <col min="9223" max="9223" width="10.85546875" style="121" customWidth="1"/>
    <col min="9224" max="9224" width="11" style="121" customWidth="1"/>
    <col min="9225" max="9472" width="9.140625" style="121"/>
    <col min="9473" max="9473" width="5.7109375" style="121" customWidth="1"/>
    <col min="9474" max="9474" width="39.140625" style="121" customWidth="1"/>
    <col min="9475" max="9475" width="13" style="121" customWidth="1"/>
    <col min="9476" max="9476" width="12.140625" style="121" customWidth="1"/>
    <col min="9477" max="9478" width="11.42578125" style="121" customWidth="1"/>
    <col min="9479" max="9479" width="10.85546875" style="121" customWidth="1"/>
    <col min="9480" max="9480" width="11" style="121" customWidth="1"/>
    <col min="9481" max="9728" width="9.140625" style="121"/>
    <col min="9729" max="9729" width="5.7109375" style="121" customWidth="1"/>
    <col min="9730" max="9730" width="39.140625" style="121" customWidth="1"/>
    <col min="9731" max="9731" width="13" style="121" customWidth="1"/>
    <col min="9732" max="9732" width="12.140625" style="121" customWidth="1"/>
    <col min="9733" max="9734" width="11.42578125" style="121" customWidth="1"/>
    <col min="9735" max="9735" width="10.85546875" style="121" customWidth="1"/>
    <col min="9736" max="9736" width="11" style="121" customWidth="1"/>
    <col min="9737" max="9984" width="9.140625" style="121"/>
    <col min="9985" max="9985" width="5.7109375" style="121" customWidth="1"/>
    <col min="9986" max="9986" width="39.140625" style="121" customWidth="1"/>
    <col min="9987" max="9987" width="13" style="121" customWidth="1"/>
    <col min="9988" max="9988" width="12.140625" style="121" customWidth="1"/>
    <col min="9989" max="9990" width="11.42578125" style="121" customWidth="1"/>
    <col min="9991" max="9991" width="10.85546875" style="121" customWidth="1"/>
    <col min="9992" max="9992" width="11" style="121" customWidth="1"/>
    <col min="9993" max="10240" width="9.140625" style="121"/>
    <col min="10241" max="10241" width="5.7109375" style="121" customWidth="1"/>
    <col min="10242" max="10242" width="39.140625" style="121" customWidth="1"/>
    <col min="10243" max="10243" width="13" style="121" customWidth="1"/>
    <col min="10244" max="10244" width="12.140625" style="121" customWidth="1"/>
    <col min="10245" max="10246" width="11.42578125" style="121" customWidth="1"/>
    <col min="10247" max="10247" width="10.85546875" style="121" customWidth="1"/>
    <col min="10248" max="10248" width="11" style="121" customWidth="1"/>
    <col min="10249" max="10496" width="9.140625" style="121"/>
    <col min="10497" max="10497" width="5.7109375" style="121" customWidth="1"/>
    <col min="10498" max="10498" width="39.140625" style="121" customWidth="1"/>
    <col min="10499" max="10499" width="13" style="121" customWidth="1"/>
    <col min="10500" max="10500" width="12.140625" style="121" customWidth="1"/>
    <col min="10501" max="10502" width="11.42578125" style="121" customWidth="1"/>
    <col min="10503" max="10503" width="10.85546875" style="121" customWidth="1"/>
    <col min="10504" max="10504" width="11" style="121" customWidth="1"/>
    <col min="10505" max="10752" width="9.140625" style="121"/>
    <col min="10753" max="10753" width="5.7109375" style="121" customWidth="1"/>
    <col min="10754" max="10754" width="39.140625" style="121" customWidth="1"/>
    <col min="10755" max="10755" width="13" style="121" customWidth="1"/>
    <col min="10756" max="10756" width="12.140625" style="121" customWidth="1"/>
    <col min="10757" max="10758" width="11.42578125" style="121" customWidth="1"/>
    <col min="10759" max="10759" width="10.85546875" style="121" customWidth="1"/>
    <col min="10760" max="10760" width="11" style="121" customWidth="1"/>
    <col min="10761" max="11008" width="9.140625" style="121"/>
    <col min="11009" max="11009" width="5.7109375" style="121" customWidth="1"/>
    <col min="11010" max="11010" width="39.140625" style="121" customWidth="1"/>
    <col min="11011" max="11011" width="13" style="121" customWidth="1"/>
    <col min="11012" max="11012" width="12.140625" style="121" customWidth="1"/>
    <col min="11013" max="11014" width="11.42578125" style="121" customWidth="1"/>
    <col min="11015" max="11015" width="10.85546875" style="121" customWidth="1"/>
    <col min="11016" max="11016" width="11" style="121" customWidth="1"/>
    <col min="11017" max="11264" width="9.140625" style="121"/>
    <col min="11265" max="11265" width="5.7109375" style="121" customWidth="1"/>
    <col min="11266" max="11266" width="39.140625" style="121" customWidth="1"/>
    <col min="11267" max="11267" width="13" style="121" customWidth="1"/>
    <col min="11268" max="11268" width="12.140625" style="121" customWidth="1"/>
    <col min="11269" max="11270" width="11.42578125" style="121" customWidth="1"/>
    <col min="11271" max="11271" width="10.85546875" style="121" customWidth="1"/>
    <col min="11272" max="11272" width="11" style="121" customWidth="1"/>
    <col min="11273" max="11520" width="9.140625" style="121"/>
    <col min="11521" max="11521" width="5.7109375" style="121" customWidth="1"/>
    <col min="11522" max="11522" width="39.140625" style="121" customWidth="1"/>
    <col min="11523" max="11523" width="13" style="121" customWidth="1"/>
    <col min="11524" max="11524" width="12.140625" style="121" customWidth="1"/>
    <col min="11525" max="11526" width="11.42578125" style="121" customWidth="1"/>
    <col min="11527" max="11527" width="10.85546875" style="121" customWidth="1"/>
    <col min="11528" max="11528" width="11" style="121" customWidth="1"/>
    <col min="11529" max="11776" width="9.140625" style="121"/>
    <col min="11777" max="11777" width="5.7109375" style="121" customWidth="1"/>
    <col min="11778" max="11778" width="39.140625" style="121" customWidth="1"/>
    <col min="11779" max="11779" width="13" style="121" customWidth="1"/>
    <col min="11780" max="11780" width="12.140625" style="121" customWidth="1"/>
    <col min="11781" max="11782" width="11.42578125" style="121" customWidth="1"/>
    <col min="11783" max="11783" width="10.85546875" style="121" customWidth="1"/>
    <col min="11784" max="11784" width="11" style="121" customWidth="1"/>
    <col min="11785" max="12032" width="9.140625" style="121"/>
    <col min="12033" max="12033" width="5.7109375" style="121" customWidth="1"/>
    <col min="12034" max="12034" width="39.140625" style="121" customWidth="1"/>
    <col min="12035" max="12035" width="13" style="121" customWidth="1"/>
    <col min="12036" max="12036" width="12.140625" style="121" customWidth="1"/>
    <col min="12037" max="12038" width="11.42578125" style="121" customWidth="1"/>
    <col min="12039" max="12039" width="10.85546875" style="121" customWidth="1"/>
    <col min="12040" max="12040" width="11" style="121" customWidth="1"/>
    <col min="12041" max="12288" width="9.140625" style="121"/>
    <col min="12289" max="12289" width="5.7109375" style="121" customWidth="1"/>
    <col min="12290" max="12290" width="39.140625" style="121" customWidth="1"/>
    <col min="12291" max="12291" width="13" style="121" customWidth="1"/>
    <col min="12292" max="12292" width="12.140625" style="121" customWidth="1"/>
    <col min="12293" max="12294" width="11.42578125" style="121" customWidth="1"/>
    <col min="12295" max="12295" width="10.85546875" style="121" customWidth="1"/>
    <col min="12296" max="12296" width="11" style="121" customWidth="1"/>
    <col min="12297" max="12544" width="9.140625" style="121"/>
    <col min="12545" max="12545" width="5.7109375" style="121" customWidth="1"/>
    <col min="12546" max="12546" width="39.140625" style="121" customWidth="1"/>
    <col min="12547" max="12547" width="13" style="121" customWidth="1"/>
    <col min="12548" max="12548" width="12.140625" style="121" customWidth="1"/>
    <col min="12549" max="12550" width="11.42578125" style="121" customWidth="1"/>
    <col min="12551" max="12551" width="10.85546875" style="121" customWidth="1"/>
    <col min="12552" max="12552" width="11" style="121" customWidth="1"/>
    <col min="12553" max="12800" width="9.140625" style="121"/>
    <col min="12801" max="12801" width="5.7109375" style="121" customWidth="1"/>
    <col min="12802" max="12802" width="39.140625" style="121" customWidth="1"/>
    <col min="12803" max="12803" width="13" style="121" customWidth="1"/>
    <col min="12804" max="12804" width="12.140625" style="121" customWidth="1"/>
    <col min="12805" max="12806" width="11.42578125" style="121" customWidth="1"/>
    <col min="12807" max="12807" width="10.85546875" style="121" customWidth="1"/>
    <col min="12808" max="12808" width="11" style="121" customWidth="1"/>
    <col min="12809" max="13056" width="9.140625" style="121"/>
    <col min="13057" max="13057" width="5.7109375" style="121" customWidth="1"/>
    <col min="13058" max="13058" width="39.140625" style="121" customWidth="1"/>
    <col min="13059" max="13059" width="13" style="121" customWidth="1"/>
    <col min="13060" max="13060" width="12.140625" style="121" customWidth="1"/>
    <col min="13061" max="13062" width="11.42578125" style="121" customWidth="1"/>
    <col min="13063" max="13063" width="10.85546875" style="121" customWidth="1"/>
    <col min="13064" max="13064" width="11" style="121" customWidth="1"/>
    <col min="13065" max="13312" width="9.140625" style="121"/>
    <col min="13313" max="13313" width="5.7109375" style="121" customWidth="1"/>
    <col min="13314" max="13314" width="39.140625" style="121" customWidth="1"/>
    <col min="13315" max="13315" width="13" style="121" customWidth="1"/>
    <col min="13316" max="13316" width="12.140625" style="121" customWidth="1"/>
    <col min="13317" max="13318" width="11.42578125" style="121" customWidth="1"/>
    <col min="13319" max="13319" width="10.85546875" style="121" customWidth="1"/>
    <col min="13320" max="13320" width="11" style="121" customWidth="1"/>
    <col min="13321" max="13568" width="9.140625" style="121"/>
    <col min="13569" max="13569" width="5.7109375" style="121" customWidth="1"/>
    <col min="13570" max="13570" width="39.140625" style="121" customWidth="1"/>
    <col min="13571" max="13571" width="13" style="121" customWidth="1"/>
    <col min="13572" max="13572" width="12.140625" style="121" customWidth="1"/>
    <col min="13573" max="13574" width="11.42578125" style="121" customWidth="1"/>
    <col min="13575" max="13575" width="10.85546875" style="121" customWidth="1"/>
    <col min="13576" max="13576" width="11" style="121" customWidth="1"/>
    <col min="13577" max="13824" width="9.140625" style="121"/>
    <col min="13825" max="13825" width="5.7109375" style="121" customWidth="1"/>
    <col min="13826" max="13826" width="39.140625" style="121" customWidth="1"/>
    <col min="13827" max="13827" width="13" style="121" customWidth="1"/>
    <col min="13828" max="13828" width="12.140625" style="121" customWidth="1"/>
    <col min="13829" max="13830" width="11.42578125" style="121" customWidth="1"/>
    <col min="13831" max="13831" width="10.85546875" style="121" customWidth="1"/>
    <col min="13832" max="13832" width="11" style="121" customWidth="1"/>
    <col min="13833" max="14080" width="9.140625" style="121"/>
    <col min="14081" max="14081" width="5.7109375" style="121" customWidth="1"/>
    <col min="14082" max="14082" width="39.140625" style="121" customWidth="1"/>
    <col min="14083" max="14083" width="13" style="121" customWidth="1"/>
    <col min="14084" max="14084" width="12.140625" style="121" customWidth="1"/>
    <col min="14085" max="14086" width="11.42578125" style="121" customWidth="1"/>
    <col min="14087" max="14087" width="10.85546875" style="121" customWidth="1"/>
    <col min="14088" max="14088" width="11" style="121" customWidth="1"/>
    <col min="14089" max="14336" width="9.140625" style="121"/>
    <col min="14337" max="14337" width="5.7109375" style="121" customWidth="1"/>
    <col min="14338" max="14338" width="39.140625" style="121" customWidth="1"/>
    <col min="14339" max="14339" width="13" style="121" customWidth="1"/>
    <col min="14340" max="14340" width="12.140625" style="121" customWidth="1"/>
    <col min="14341" max="14342" width="11.42578125" style="121" customWidth="1"/>
    <col min="14343" max="14343" width="10.85546875" style="121" customWidth="1"/>
    <col min="14344" max="14344" width="11" style="121" customWidth="1"/>
    <col min="14345" max="14592" width="9.140625" style="121"/>
    <col min="14593" max="14593" width="5.7109375" style="121" customWidth="1"/>
    <col min="14594" max="14594" width="39.140625" style="121" customWidth="1"/>
    <col min="14595" max="14595" width="13" style="121" customWidth="1"/>
    <col min="14596" max="14596" width="12.140625" style="121" customWidth="1"/>
    <col min="14597" max="14598" width="11.42578125" style="121" customWidth="1"/>
    <col min="14599" max="14599" width="10.85546875" style="121" customWidth="1"/>
    <col min="14600" max="14600" width="11" style="121" customWidth="1"/>
    <col min="14601" max="14848" width="9.140625" style="121"/>
    <col min="14849" max="14849" width="5.7109375" style="121" customWidth="1"/>
    <col min="14850" max="14850" width="39.140625" style="121" customWidth="1"/>
    <col min="14851" max="14851" width="13" style="121" customWidth="1"/>
    <col min="14852" max="14852" width="12.140625" style="121" customWidth="1"/>
    <col min="14853" max="14854" width="11.42578125" style="121" customWidth="1"/>
    <col min="14855" max="14855" width="10.85546875" style="121" customWidth="1"/>
    <col min="14856" max="14856" width="11" style="121" customWidth="1"/>
    <col min="14857" max="15104" width="9.140625" style="121"/>
    <col min="15105" max="15105" width="5.7109375" style="121" customWidth="1"/>
    <col min="15106" max="15106" width="39.140625" style="121" customWidth="1"/>
    <col min="15107" max="15107" width="13" style="121" customWidth="1"/>
    <col min="15108" max="15108" width="12.140625" style="121" customWidth="1"/>
    <col min="15109" max="15110" width="11.42578125" style="121" customWidth="1"/>
    <col min="15111" max="15111" width="10.85546875" style="121" customWidth="1"/>
    <col min="15112" max="15112" width="11" style="121" customWidth="1"/>
    <col min="15113" max="15360" width="9.140625" style="121"/>
    <col min="15361" max="15361" width="5.7109375" style="121" customWidth="1"/>
    <col min="15362" max="15362" width="39.140625" style="121" customWidth="1"/>
    <col min="15363" max="15363" width="13" style="121" customWidth="1"/>
    <col min="15364" max="15364" width="12.140625" style="121" customWidth="1"/>
    <col min="15365" max="15366" width="11.42578125" style="121" customWidth="1"/>
    <col min="15367" max="15367" width="10.85546875" style="121" customWidth="1"/>
    <col min="15368" max="15368" width="11" style="121" customWidth="1"/>
    <col min="15369" max="15616" width="9.140625" style="121"/>
    <col min="15617" max="15617" width="5.7109375" style="121" customWidth="1"/>
    <col min="15618" max="15618" width="39.140625" style="121" customWidth="1"/>
    <col min="15619" max="15619" width="13" style="121" customWidth="1"/>
    <col min="15620" max="15620" width="12.140625" style="121" customWidth="1"/>
    <col min="15621" max="15622" width="11.42578125" style="121" customWidth="1"/>
    <col min="15623" max="15623" width="10.85546875" style="121" customWidth="1"/>
    <col min="15624" max="15624" width="11" style="121" customWidth="1"/>
    <col min="15625" max="15872" width="9.140625" style="121"/>
    <col min="15873" max="15873" width="5.7109375" style="121" customWidth="1"/>
    <col min="15874" max="15874" width="39.140625" style="121" customWidth="1"/>
    <col min="15875" max="15875" width="13" style="121" customWidth="1"/>
    <col min="15876" max="15876" width="12.140625" style="121" customWidth="1"/>
    <col min="15877" max="15878" width="11.42578125" style="121" customWidth="1"/>
    <col min="15879" max="15879" width="10.85546875" style="121" customWidth="1"/>
    <col min="15880" max="15880" width="11" style="121" customWidth="1"/>
    <col min="15881" max="16128" width="9.140625" style="121"/>
    <col min="16129" max="16129" width="5.7109375" style="121" customWidth="1"/>
    <col min="16130" max="16130" width="39.140625" style="121" customWidth="1"/>
    <col min="16131" max="16131" width="13" style="121" customWidth="1"/>
    <col min="16132" max="16132" width="12.140625" style="121" customWidth="1"/>
    <col min="16133" max="16134" width="11.42578125" style="121" customWidth="1"/>
    <col min="16135" max="16135" width="10.85546875" style="121" customWidth="1"/>
    <col min="16136" max="16136" width="11" style="121" customWidth="1"/>
    <col min="16137" max="16384" width="9.140625" style="121"/>
  </cols>
  <sheetData>
    <row r="1" spans="1:8" ht="21.75" customHeight="1" x14ac:dyDescent="0.35">
      <c r="A1" s="212" t="s">
        <v>0</v>
      </c>
      <c r="B1" s="212"/>
      <c r="C1" s="212"/>
      <c r="D1" s="212"/>
      <c r="E1" s="1"/>
      <c r="F1" s="1"/>
    </row>
    <row r="2" spans="1:8" ht="21" customHeight="1" x14ac:dyDescent="0.2">
      <c r="A2" s="3" t="s">
        <v>156</v>
      </c>
      <c r="B2" s="4"/>
      <c r="C2" s="4"/>
      <c r="D2" s="4"/>
    </row>
    <row r="3" spans="1:8" s="7" customFormat="1" ht="18" customHeight="1" x14ac:dyDescent="0.2">
      <c r="A3" s="5"/>
      <c r="B3" s="6"/>
      <c r="C3" s="6"/>
      <c r="D3" s="6"/>
    </row>
    <row r="4" spans="1:8" s="7" customFormat="1" ht="18" customHeight="1" x14ac:dyDescent="0.2">
      <c r="A4" s="206" t="s">
        <v>2</v>
      </c>
      <c r="B4" s="208" t="s">
        <v>3</v>
      </c>
      <c r="C4" s="210" t="s">
        <v>4</v>
      </c>
      <c r="D4" s="211"/>
      <c r="E4" s="8" t="s">
        <v>5</v>
      </c>
      <c r="F4" s="9"/>
      <c r="G4" s="10" t="s">
        <v>6</v>
      </c>
      <c r="H4" s="9"/>
    </row>
    <row r="5" spans="1:8" ht="18" customHeight="1" x14ac:dyDescent="0.2">
      <c r="A5" s="207"/>
      <c r="B5" s="209"/>
      <c r="C5" s="11" t="s">
        <v>7</v>
      </c>
      <c r="D5" s="12" t="s">
        <v>8</v>
      </c>
      <c r="E5" s="13" t="s">
        <v>7</v>
      </c>
      <c r="F5" s="14" t="s">
        <v>8</v>
      </c>
      <c r="G5" s="14" t="s">
        <v>7</v>
      </c>
      <c r="H5" s="14" t="s">
        <v>8</v>
      </c>
    </row>
    <row r="6" spans="1:8" ht="20.100000000000001" customHeight="1" x14ac:dyDescent="0.2">
      <c r="A6" s="15" t="s">
        <v>9</v>
      </c>
      <c r="B6" s="16" t="s">
        <v>10</v>
      </c>
      <c r="C6" s="17">
        <f t="shared" ref="C6:H6" si="0">C7+C8+C9</f>
        <v>7306250</v>
      </c>
      <c r="D6" s="17">
        <f t="shared" si="0"/>
        <v>560000</v>
      </c>
      <c r="E6" s="17">
        <f t="shared" si="0"/>
        <v>7501000</v>
      </c>
      <c r="F6" s="17">
        <f t="shared" si="0"/>
        <v>570000</v>
      </c>
      <c r="G6" s="17">
        <f t="shared" si="0"/>
        <v>7501000</v>
      </c>
      <c r="H6" s="17">
        <f t="shared" si="0"/>
        <v>570000</v>
      </c>
    </row>
    <row r="7" spans="1:8" ht="20.100000000000001" customHeight="1" x14ac:dyDescent="0.2">
      <c r="A7" s="15" t="s">
        <v>11</v>
      </c>
      <c r="B7" s="16" t="s">
        <v>12</v>
      </c>
      <c r="C7" s="18">
        <v>2506250</v>
      </c>
      <c r="D7" s="17">
        <v>560000</v>
      </c>
      <c r="E7" s="19">
        <v>2500000</v>
      </c>
      <c r="F7" s="19">
        <v>570000</v>
      </c>
      <c r="G7" s="19">
        <v>2500000</v>
      </c>
      <c r="H7" s="19">
        <v>570000</v>
      </c>
    </row>
    <row r="8" spans="1:8" ht="20.100000000000001" customHeight="1" x14ac:dyDescent="0.2">
      <c r="A8" s="15" t="s">
        <v>13</v>
      </c>
      <c r="B8" s="16" t="s">
        <v>14</v>
      </c>
      <c r="C8" s="17">
        <v>0</v>
      </c>
      <c r="D8" s="17">
        <v>0</v>
      </c>
      <c r="E8" s="19">
        <v>1000</v>
      </c>
      <c r="F8" s="19">
        <v>0</v>
      </c>
      <c r="G8" s="19">
        <v>1000</v>
      </c>
      <c r="H8" s="19">
        <v>0</v>
      </c>
    </row>
    <row r="9" spans="1:8" ht="20.100000000000001" customHeight="1" x14ac:dyDescent="0.2">
      <c r="A9" s="15" t="s">
        <v>15</v>
      </c>
      <c r="B9" s="16" t="s">
        <v>16</v>
      </c>
      <c r="C9" s="17">
        <v>4800000</v>
      </c>
      <c r="D9" s="17">
        <f>D10+D11</f>
        <v>0</v>
      </c>
      <c r="E9" s="17">
        <v>5000000</v>
      </c>
      <c r="F9" s="17">
        <f>F10+F11</f>
        <v>0</v>
      </c>
      <c r="G9" s="17">
        <v>5000000</v>
      </c>
      <c r="H9" s="17">
        <f>H10+H11</f>
        <v>0</v>
      </c>
    </row>
    <row r="10" spans="1:8" ht="20.100000000000001" customHeight="1" x14ac:dyDescent="0.2">
      <c r="A10" s="20" t="s">
        <v>17</v>
      </c>
      <c r="B10" s="16" t="s">
        <v>18</v>
      </c>
      <c r="C10" s="17">
        <v>0</v>
      </c>
      <c r="D10" s="17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20.100000000000001" customHeight="1" x14ac:dyDescent="0.2">
      <c r="A11" s="20" t="s">
        <v>19</v>
      </c>
      <c r="B11" s="16" t="s">
        <v>20</v>
      </c>
      <c r="C11" s="17">
        <v>4700625</v>
      </c>
      <c r="D11" s="17">
        <v>0</v>
      </c>
      <c r="E11" s="19">
        <v>5000000</v>
      </c>
      <c r="F11" s="19">
        <v>0</v>
      </c>
      <c r="G11" s="19">
        <v>5000000</v>
      </c>
      <c r="H11" s="19">
        <v>0</v>
      </c>
    </row>
    <row r="12" spans="1:8" ht="20.100000000000001" customHeight="1" x14ac:dyDescent="0.2">
      <c r="A12" s="15" t="s">
        <v>21</v>
      </c>
      <c r="B12" s="16" t="s">
        <v>22</v>
      </c>
      <c r="C12" s="21">
        <f t="shared" ref="C12:H12" si="1">SUM(C13:C33)</f>
        <v>7306250</v>
      </c>
      <c r="D12" s="21">
        <f t="shared" si="1"/>
        <v>467766</v>
      </c>
      <c r="E12" s="21">
        <f t="shared" si="1"/>
        <v>7501000</v>
      </c>
      <c r="F12" s="21">
        <f t="shared" si="1"/>
        <v>473423</v>
      </c>
      <c r="G12" s="21">
        <f t="shared" si="1"/>
        <v>7501000</v>
      </c>
      <c r="H12" s="21">
        <f t="shared" si="1"/>
        <v>473423</v>
      </c>
    </row>
    <row r="13" spans="1:8" ht="20.100000000000001" customHeight="1" x14ac:dyDescent="0.2">
      <c r="A13" s="15" t="s">
        <v>23</v>
      </c>
      <c r="B13" s="16" t="s">
        <v>24</v>
      </c>
      <c r="C13" s="17">
        <v>2554500</v>
      </c>
      <c r="D13" s="17">
        <v>28300</v>
      </c>
      <c r="E13" s="19">
        <v>2500000</v>
      </c>
      <c r="F13" s="19">
        <v>10000</v>
      </c>
      <c r="G13" s="19">
        <v>2500000</v>
      </c>
      <c r="H13" s="19">
        <v>10000</v>
      </c>
    </row>
    <row r="14" spans="1:8" ht="20.100000000000001" customHeight="1" x14ac:dyDescent="0.2">
      <c r="A14" s="20" t="s">
        <v>25</v>
      </c>
      <c r="B14" s="16" t="s">
        <v>26</v>
      </c>
      <c r="C14" s="17">
        <v>2141000</v>
      </c>
      <c r="D14" s="17">
        <v>259000</v>
      </c>
      <c r="E14" s="19">
        <v>2150000</v>
      </c>
      <c r="F14" s="19">
        <v>260000</v>
      </c>
      <c r="G14" s="19">
        <v>2150000</v>
      </c>
      <c r="H14" s="19">
        <v>260000</v>
      </c>
    </row>
    <row r="15" spans="1:8" ht="20.100000000000001" customHeight="1" x14ac:dyDescent="0.2">
      <c r="A15" s="20" t="s">
        <v>27</v>
      </c>
      <c r="B15" s="16" t="s">
        <v>28</v>
      </c>
      <c r="C15" s="17">
        <v>0</v>
      </c>
      <c r="D15" s="17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ht="20.100000000000001" customHeight="1" x14ac:dyDescent="0.2">
      <c r="A16" s="20" t="s">
        <v>29</v>
      </c>
      <c r="B16" s="16" t="s">
        <v>30</v>
      </c>
      <c r="C16" s="17">
        <f>490000+20000</f>
        <v>510000</v>
      </c>
      <c r="D16" s="17">
        <v>10500</v>
      </c>
      <c r="E16" s="19">
        <v>500000</v>
      </c>
      <c r="F16" s="19">
        <v>10000</v>
      </c>
      <c r="G16" s="19">
        <v>500000</v>
      </c>
      <c r="H16" s="19">
        <v>10000</v>
      </c>
    </row>
    <row r="17" spans="1:20" ht="20.100000000000001" customHeight="1" x14ac:dyDescent="0.2">
      <c r="A17" s="20" t="s">
        <v>31</v>
      </c>
      <c r="B17" s="16" t="s">
        <v>32</v>
      </c>
      <c r="C17" s="17">
        <v>7000</v>
      </c>
      <c r="D17" s="17">
        <v>0</v>
      </c>
      <c r="E17" s="19">
        <v>7000</v>
      </c>
      <c r="F17" s="19">
        <v>0</v>
      </c>
      <c r="G17" s="19">
        <v>7000</v>
      </c>
      <c r="H17" s="19">
        <v>0</v>
      </c>
    </row>
    <row r="18" spans="1:20" ht="20.100000000000001" customHeight="1" x14ac:dyDescent="0.2">
      <c r="A18" s="20" t="s">
        <v>33</v>
      </c>
      <c r="B18" s="16" t="s">
        <v>34</v>
      </c>
      <c r="C18" s="17">
        <v>3000</v>
      </c>
      <c r="D18" s="17">
        <v>0</v>
      </c>
      <c r="E18" s="19">
        <v>4000</v>
      </c>
      <c r="F18" s="19">
        <v>0</v>
      </c>
      <c r="G18" s="19">
        <v>3000</v>
      </c>
      <c r="H18" s="19">
        <v>0</v>
      </c>
    </row>
    <row r="19" spans="1:20" ht="20.100000000000001" customHeight="1" x14ac:dyDescent="0.2">
      <c r="A19" s="20" t="s">
        <v>35</v>
      </c>
      <c r="B19" s="16" t="s">
        <v>36</v>
      </c>
      <c r="C19" s="17">
        <f>446000+30000</f>
        <v>476000</v>
      </c>
      <c r="D19" s="17">
        <v>8350</v>
      </c>
      <c r="E19" s="19">
        <v>674000</v>
      </c>
      <c r="F19" s="19">
        <v>10000</v>
      </c>
      <c r="G19" s="19">
        <v>620000</v>
      </c>
      <c r="H19" s="19">
        <v>10000</v>
      </c>
    </row>
    <row r="20" spans="1:20" ht="20.100000000000001" customHeight="1" x14ac:dyDescent="0.2">
      <c r="A20" s="20" t="s">
        <v>37</v>
      </c>
      <c r="B20" s="22" t="s">
        <v>38</v>
      </c>
      <c r="C20" s="21">
        <v>173750</v>
      </c>
      <c r="D20" s="23">
        <v>14700</v>
      </c>
      <c r="E20" s="19">
        <v>180280</v>
      </c>
      <c r="F20" s="19">
        <v>17000</v>
      </c>
      <c r="G20" s="19">
        <v>180000</v>
      </c>
      <c r="H20" s="19">
        <v>17000</v>
      </c>
    </row>
    <row r="21" spans="1:20" ht="20.100000000000001" customHeight="1" x14ac:dyDescent="0.2">
      <c r="A21" s="20" t="s">
        <v>39</v>
      </c>
      <c r="B21" s="22" t="s">
        <v>40</v>
      </c>
      <c r="C21" s="21">
        <v>0</v>
      </c>
      <c r="D21" s="23">
        <v>5281</v>
      </c>
      <c r="E21" s="19">
        <v>0</v>
      </c>
      <c r="F21" s="19">
        <v>5780</v>
      </c>
      <c r="G21" s="19">
        <v>0</v>
      </c>
      <c r="H21" s="19">
        <v>5780</v>
      </c>
    </row>
    <row r="22" spans="1:20" ht="20.100000000000001" customHeight="1" x14ac:dyDescent="0.2">
      <c r="A22" s="20" t="s">
        <v>41</v>
      </c>
      <c r="B22" s="22" t="s">
        <v>42</v>
      </c>
      <c r="C22" s="21">
        <v>0</v>
      </c>
      <c r="D22" s="23">
        <v>294</v>
      </c>
      <c r="E22" s="19">
        <v>0</v>
      </c>
      <c r="F22" s="19">
        <v>340</v>
      </c>
      <c r="G22" s="19">
        <v>0</v>
      </c>
      <c r="H22" s="19">
        <v>340</v>
      </c>
    </row>
    <row r="23" spans="1:20" ht="20.100000000000001" customHeight="1" x14ac:dyDescent="0.2">
      <c r="A23" s="20" t="s">
        <v>43</v>
      </c>
      <c r="B23" s="16" t="s">
        <v>44</v>
      </c>
      <c r="C23" s="17">
        <v>0</v>
      </c>
      <c r="D23" s="17">
        <v>0</v>
      </c>
      <c r="E23" s="19">
        <v>0</v>
      </c>
      <c r="F23" s="19">
        <v>0</v>
      </c>
      <c r="G23" s="19">
        <v>0</v>
      </c>
      <c r="H23" s="19">
        <v>0</v>
      </c>
    </row>
    <row r="24" spans="1:20" ht="20.100000000000001" customHeight="1" x14ac:dyDescent="0.2">
      <c r="A24" s="20" t="s">
        <v>45</v>
      </c>
      <c r="B24" s="16" t="s">
        <v>46</v>
      </c>
      <c r="C24" s="17">
        <v>0</v>
      </c>
      <c r="D24" s="17">
        <v>0</v>
      </c>
      <c r="E24" s="19">
        <v>0</v>
      </c>
      <c r="F24" s="19">
        <v>0</v>
      </c>
      <c r="G24" s="19">
        <v>0</v>
      </c>
      <c r="H24" s="19">
        <v>0</v>
      </c>
    </row>
    <row r="25" spans="1:20" ht="20.100000000000001" customHeight="1" x14ac:dyDescent="0.2">
      <c r="A25" s="20" t="s">
        <v>47</v>
      </c>
      <c r="B25" s="16" t="s">
        <v>48</v>
      </c>
      <c r="C25" s="17">
        <v>0</v>
      </c>
      <c r="D25" s="17">
        <v>0</v>
      </c>
      <c r="E25" s="19">
        <v>0</v>
      </c>
      <c r="F25" s="19">
        <v>0</v>
      </c>
      <c r="G25" s="19">
        <v>0</v>
      </c>
      <c r="H25" s="19">
        <v>0</v>
      </c>
    </row>
    <row r="26" spans="1:20" ht="20.100000000000001" customHeight="1" x14ac:dyDescent="0.2">
      <c r="A26" s="20" t="s">
        <v>49</v>
      </c>
      <c r="B26" s="16" t="s">
        <v>50</v>
      </c>
      <c r="C26" s="17">
        <v>2000</v>
      </c>
      <c r="D26" s="17">
        <v>0</v>
      </c>
      <c r="E26" s="19">
        <v>2000</v>
      </c>
      <c r="F26" s="19">
        <v>0</v>
      </c>
      <c r="G26" s="19">
        <v>2000</v>
      </c>
      <c r="H26" s="19">
        <v>0</v>
      </c>
    </row>
    <row r="27" spans="1:20" ht="20.100000000000001" customHeight="1" x14ac:dyDescent="0.2">
      <c r="A27" s="20" t="s">
        <v>51</v>
      </c>
      <c r="B27" s="16" t="s">
        <v>52</v>
      </c>
      <c r="C27" s="17">
        <v>0</v>
      </c>
      <c r="D27" s="17">
        <v>0</v>
      </c>
      <c r="E27" s="19">
        <v>0</v>
      </c>
      <c r="F27" s="19">
        <v>0</v>
      </c>
      <c r="G27" s="19">
        <v>0</v>
      </c>
      <c r="H27" s="19">
        <v>0</v>
      </c>
    </row>
    <row r="28" spans="1:20" ht="20.100000000000001" customHeight="1" x14ac:dyDescent="0.2">
      <c r="A28" s="20" t="s">
        <v>53</v>
      </c>
      <c r="B28" s="22" t="s">
        <v>54</v>
      </c>
      <c r="C28" s="21">
        <v>1234296</v>
      </c>
      <c r="D28" s="17">
        <v>141341</v>
      </c>
      <c r="E28" s="19">
        <v>1215334</v>
      </c>
      <c r="F28" s="19">
        <v>160303</v>
      </c>
      <c r="G28" s="19">
        <v>1215334</v>
      </c>
      <c r="H28" s="19">
        <v>160303</v>
      </c>
    </row>
    <row r="29" spans="1:20" ht="20.100000000000001" customHeight="1" x14ac:dyDescent="0.2">
      <c r="A29" s="20" t="s">
        <v>55</v>
      </c>
      <c r="B29" s="16" t="s">
        <v>56</v>
      </c>
      <c r="C29" s="17">
        <f>158521+46183</f>
        <v>204704</v>
      </c>
      <c r="D29" s="17">
        <v>0</v>
      </c>
      <c r="E29" s="19">
        <f>238666+29720</f>
        <v>268386</v>
      </c>
      <c r="F29" s="19">
        <v>0</v>
      </c>
      <c r="G29" s="19">
        <v>323666</v>
      </c>
      <c r="H29" s="19">
        <v>0</v>
      </c>
    </row>
    <row r="30" spans="1:20" ht="20.100000000000001" customHeight="1" x14ac:dyDescent="0.2">
      <c r="A30" s="20" t="s">
        <v>57</v>
      </c>
      <c r="B30" s="16" t="s">
        <v>58</v>
      </c>
      <c r="C30" s="17">
        <v>0</v>
      </c>
      <c r="D30" s="17">
        <v>0</v>
      </c>
      <c r="E30" s="19">
        <v>0</v>
      </c>
      <c r="F30" s="19">
        <v>0</v>
      </c>
      <c r="G30" s="19">
        <v>0</v>
      </c>
      <c r="H30" s="19">
        <v>0</v>
      </c>
    </row>
    <row r="31" spans="1:20" ht="20.100000000000001" customHeight="1" x14ac:dyDescent="0.2">
      <c r="A31" s="20" t="s">
        <v>59</v>
      </c>
      <c r="B31" s="16" t="s">
        <v>60</v>
      </c>
      <c r="C31" s="17">
        <v>0</v>
      </c>
      <c r="D31" s="17">
        <v>0</v>
      </c>
      <c r="E31" s="19">
        <v>0</v>
      </c>
      <c r="F31" s="19">
        <v>0</v>
      </c>
      <c r="G31" s="19">
        <v>0</v>
      </c>
      <c r="H31" s="19">
        <v>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20.100000000000001" customHeight="1" x14ac:dyDescent="0.2">
      <c r="A32" s="20" t="s">
        <v>61</v>
      </c>
      <c r="B32" s="16" t="s">
        <v>62</v>
      </c>
      <c r="C32" s="17">
        <v>0</v>
      </c>
      <c r="D32" s="17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t="20.100000000000001" customHeight="1" x14ac:dyDescent="0.2">
      <c r="A33" s="20" t="s">
        <v>63</v>
      </c>
      <c r="B33" s="16" t="s">
        <v>64</v>
      </c>
      <c r="C33" s="17">
        <v>0</v>
      </c>
      <c r="D33" s="17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20.100000000000001" customHeight="1" x14ac:dyDescent="0.2">
      <c r="A34" s="15" t="s">
        <v>65</v>
      </c>
      <c r="B34" s="16" t="s">
        <v>66</v>
      </c>
      <c r="C34" s="17">
        <f t="shared" ref="C34:H34" si="2">C6-C12</f>
        <v>0</v>
      </c>
      <c r="D34" s="17">
        <f t="shared" si="2"/>
        <v>92234</v>
      </c>
      <c r="E34" s="19">
        <f t="shared" si="2"/>
        <v>0</v>
      </c>
      <c r="F34" s="19">
        <f t="shared" si="2"/>
        <v>96577</v>
      </c>
      <c r="G34" s="19">
        <f t="shared" si="2"/>
        <v>0</v>
      </c>
      <c r="H34" s="19">
        <f t="shared" si="2"/>
        <v>96577</v>
      </c>
    </row>
    <row r="35" spans="1:8" ht="18" customHeight="1" x14ac:dyDescent="0.2">
      <c r="A35" s="26" t="s">
        <v>67</v>
      </c>
      <c r="B35" s="27" t="s">
        <v>68</v>
      </c>
      <c r="C35" s="28">
        <v>0</v>
      </c>
      <c r="D35" s="28">
        <v>0</v>
      </c>
      <c r="E35" s="29">
        <v>0</v>
      </c>
      <c r="F35" s="29">
        <v>0</v>
      </c>
      <c r="G35" s="29">
        <v>0</v>
      </c>
      <c r="H35" s="29">
        <v>0</v>
      </c>
    </row>
    <row r="36" spans="1:8" ht="18" customHeight="1" x14ac:dyDescent="0.2">
      <c r="A36" s="26" t="s">
        <v>69</v>
      </c>
      <c r="B36" s="27" t="s">
        <v>70</v>
      </c>
      <c r="C36" s="28">
        <v>0</v>
      </c>
      <c r="D36" s="28">
        <v>0</v>
      </c>
      <c r="E36" s="29">
        <v>0</v>
      </c>
      <c r="F36" s="29">
        <v>0</v>
      </c>
      <c r="G36" s="29">
        <v>0</v>
      </c>
      <c r="H36" s="29">
        <v>0</v>
      </c>
    </row>
    <row r="37" spans="1:8" ht="18" customHeight="1" x14ac:dyDescent="0.2">
      <c r="A37" s="26" t="s">
        <v>71</v>
      </c>
      <c r="B37" s="27" t="s">
        <v>72</v>
      </c>
      <c r="C37" s="28">
        <v>0</v>
      </c>
      <c r="D37" s="28">
        <v>0</v>
      </c>
      <c r="E37" s="29">
        <v>0</v>
      </c>
      <c r="F37" s="29">
        <v>0</v>
      </c>
      <c r="G37" s="29">
        <v>0</v>
      </c>
      <c r="H37" s="29">
        <v>0</v>
      </c>
    </row>
    <row r="38" spans="1:8" ht="18" customHeight="1" x14ac:dyDescent="0.2">
      <c r="A38" s="30" t="s">
        <v>73</v>
      </c>
      <c r="B38" s="31"/>
      <c r="C38" s="31"/>
      <c r="D38" s="31"/>
    </row>
    <row r="39" spans="1:8" ht="18" customHeight="1" x14ac:dyDescent="0.2">
      <c r="A39" s="120" t="s">
        <v>157</v>
      </c>
      <c r="B39" s="4"/>
      <c r="C39" s="4" t="s">
        <v>158</v>
      </c>
      <c r="D39" s="4"/>
    </row>
    <row r="40" spans="1:8" ht="18" customHeight="1" x14ac:dyDescent="0.2">
      <c r="A40" s="120" t="s">
        <v>76</v>
      </c>
      <c r="B40" s="4"/>
      <c r="C40" s="4" t="s">
        <v>77</v>
      </c>
      <c r="D40" s="4"/>
    </row>
    <row r="41" spans="1:8" ht="18" customHeight="1" x14ac:dyDescent="0.2">
      <c r="B41" s="4"/>
    </row>
    <row r="42" spans="1:8" ht="18" customHeight="1" x14ac:dyDescent="0.2">
      <c r="B42" s="4"/>
    </row>
    <row r="44" spans="1:8" ht="18" customHeight="1" x14ac:dyDescent="0.2">
      <c r="A44" s="34" t="s">
        <v>159</v>
      </c>
    </row>
  </sheetData>
  <mergeCells count="4">
    <mergeCell ref="A1:D1"/>
    <mergeCell ref="A4:A5"/>
    <mergeCell ref="B4:B5"/>
    <mergeCell ref="C4:D4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&amp;RPříloha č.3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16</vt:i4>
      </vt:variant>
    </vt:vector>
  </HeadingPairs>
  <TitlesOfParts>
    <vt:vector size="35" baseType="lpstr">
      <vt:lpstr>MŠ Rumunská</vt:lpstr>
      <vt:lpstr>MŠ Šárka</vt:lpstr>
      <vt:lpstr>MŠ Partyzánská</vt:lpstr>
      <vt:lpstr>MŠ Smetanova</vt:lpstr>
      <vt:lpstr>MŠ Moravská</vt:lpstr>
      <vt:lpstr>ZŠ a MŠ Palackého</vt:lpstr>
      <vt:lpstr>ZS a MŠ Kollárova</vt:lpstr>
      <vt:lpstr>ZŠ a MŠ J.Ž.</vt:lpstr>
      <vt:lpstr>ZŠ a MŠ Melantrichova</vt:lpstr>
      <vt:lpstr>ZŠ Majakovského</vt:lpstr>
      <vt:lpstr>RG a ZŠ</vt:lpstr>
      <vt:lpstr>ZŠ ul. Dr. Horáka</vt:lpstr>
      <vt:lpstr>ZŠ E.Valenty</vt:lpstr>
      <vt:lpstr>ZUŠ</vt:lpstr>
      <vt:lpstr>Sportcentrum</vt:lpstr>
      <vt:lpstr>Divadlo</vt:lpstr>
      <vt:lpstr>Knihovna</vt:lpstr>
      <vt:lpstr>KINO METRO</vt:lpstr>
      <vt:lpstr>Jesle</vt:lpstr>
      <vt:lpstr>Divadlo!Oblast_tisku</vt:lpstr>
      <vt:lpstr>Knihovna!Oblast_tisku</vt:lpstr>
      <vt:lpstr>'MŠ Moravská'!Oblast_tisku</vt:lpstr>
      <vt:lpstr>'MŠ Partyzánská'!Oblast_tisku</vt:lpstr>
      <vt:lpstr>'MŠ Rumunská'!Oblast_tisku</vt:lpstr>
      <vt:lpstr>'MŠ Smetanova'!Oblast_tisku</vt:lpstr>
      <vt:lpstr>'MŠ Šárka'!Oblast_tisku</vt:lpstr>
      <vt:lpstr>Sportcentrum!Oblast_tisku</vt:lpstr>
      <vt:lpstr>'ZS a MŠ Kollárova'!Oblast_tisku</vt:lpstr>
      <vt:lpstr>'ZŠ a MŠ J.Ž.'!Oblast_tisku</vt:lpstr>
      <vt:lpstr>'ZŠ a MŠ Melantrichova'!Oblast_tisku</vt:lpstr>
      <vt:lpstr>'ZŠ a MŠ Palackého'!Oblast_tisku</vt:lpstr>
      <vt:lpstr>'ZŠ E.Valenty'!Oblast_tisku</vt:lpstr>
      <vt:lpstr>'ZŠ Majakovského'!Oblast_tisku</vt:lpstr>
      <vt:lpstr>'ZŠ ul. Dr. Horáka'!Oblast_tisku</vt:lpstr>
      <vt:lpstr>ZUŠ!Oblast_tisku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Maděrková Romana</dc:creator>
  <cp:lastModifiedBy>Uživatel systému Windows</cp:lastModifiedBy>
  <cp:lastPrinted>2019-11-01T08:15:53Z</cp:lastPrinted>
  <dcterms:created xsi:type="dcterms:W3CDTF">2019-10-08T12:50:10Z</dcterms:created>
  <dcterms:modified xsi:type="dcterms:W3CDTF">2019-11-15T07:17:01Z</dcterms:modified>
</cp:coreProperties>
</file>