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o\OneDrive\Dokumenty\LESY PROSTĚJOV\ÚČETNICTVÍ\Hodnotící zprávy Město\rok 2024\zpráva k 30.6.2024\"/>
    </mc:Choice>
  </mc:AlternateContent>
  <bookViews>
    <workbookView xWindow="0" yWindow="0" windowWidth="28800" windowHeight="12435" tabRatio="601"/>
  </bookViews>
  <sheets>
    <sheet name="Obchodní společnost" sheetId="2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3" l="1"/>
  <c r="F46" i="23"/>
  <c r="D46" i="23"/>
  <c r="F34" i="23"/>
  <c r="F30" i="23"/>
  <c r="F28" i="23" l="1"/>
  <c r="F40" i="23"/>
  <c r="D40" i="23"/>
  <c r="F24" i="23"/>
  <c r="D24" i="23"/>
  <c r="C24" i="23"/>
  <c r="E18" i="23"/>
  <c r="E17" i="23"/>
  <c r="E16" i="23"/>
  <c r="E26" i="23"/>
  <c r="E23" i="23"/>
  <c r="E22" i="23"/>
  <c r="E21" i="23"/>
  <c r="E20" i="23"/>
  <c r="E15" i="23"/>
  <c r="E14" i="23"/>
  <c r="E13" i="23"/>
  <c r="E12" i="23"/>
  <c r="E11" i="23"/>
  <c r="E10" i="23"/>
  <c r="E9" i="23"/>
  <c r="E7" i="23"/>
  <c r="E6" i="23"/>
  <c r="D8" i="23"/>
  <c r="C8" i="23"/>
  <c r="C19" i="23" s="1"/>
  <c r="F8" i="23"/>
  <c r="F19" i="23"/>
  <c r="E24" i="23" l="1"/>
  <c r="C25" i="23"/>
  <c r="C27" i="23" s="1"/>
  <c r="D53" i="23"/>
  <c r="E8" i="23"/>
  <c r="F25" i="23"/>
  <c r="F27" i="23" s="1"/>
  <c r="F53" i="23"/>
  <c r="D19" i="23"/>
  <c r="E19" i="23" l="1"/>
  <c r="D25" i="23"/>
  <c r="E25" i="23" l="1"/>
  <c r="D27" i="23"/>
  <c r="E27" i="23" s="1"/>
</calcChain>
</file>

<file path=xl/sharedStrings.xml><?xml version="1.0" encoding="utf-8"?>
<sst xmlns="http://schemas.openxmlformats.org/spreadsheetml/2006/main" count="106" uniqueCount="61">
  <si>
    <t>Měrná</t>
  </si>
  <si>
    <t>Srovn. skut.</t>
  </si>
  <si>
    <t>Ukazatel</t>
  </si>
  <si>
    <t>jednotka</t>
  </si>
  <si>
    <t>Roční plán</t>
  </si>
  <si>
    <t>Skutečnost</t>
  </si>
  <si>
    <t>Sk/RP</t>
  </si>
  <si>
    <t>Evid. přepočtený stav prac.</t>
  </si>
  <si>
    <t>osob</t>
  </si>
  <si>
    <t>50 - Spotřebované nákupy</t>
  </si>
  <si>
    <t>51 - Služby</t>
  </si>
  <si>
    <t>53 - Daně a poplatky</t>
  </si>
  <si>
    <t>Účtová tř. 5 - náklady celkem</t>
  </si>
  <si>
    <t>60 - Tržby za vlastní výkony a zboží</t>
  </si>
  <si>
    <t>Účtová tř. 6 - výnosy celkem</t>
  </si>
  <si>
    <t>Hosp. výsledek před zdaněním</t>
  </si>
  <si>
    <t>Hosp. výsledek po zdanění</t>
  </si>
  <si>
    <t>Celkem</t>
  </si>
  <si>
    <t>52 - Osobní náklady celkem</t>
  </si>
  <si>
    <t>54 - Jiné provozní náklady</t>
  </si>
  <si>
    <t>55 - Odpisy, rezervy, komplexní náklady příštích období a opravné položky v provozní oblasti</t>
  </si>
  <si>
    <t>56 - Finanční náklady</t>
  </si>
  <si>
    <t>Mzdové náklady</t>
  </si>
  <si>
    <t>Odměny členům orgánů společnosti a družstva</t>
  </si>
  <si>
    <t>Náklady na sociální zabezpečení a zdravotní pojištění</t>
  </si>
  <si>
    <t>Sociální náklady</t>
  </si>
  <si>
    <t>64 - Jiné provozní výnosy</t>
  </si>
  <si>
    <t>66 - Finanční výnosy</t>
  </si>
  <si>
    <t>69 - Převodové účty</t>
  </si>
  <si>
    <t>59 - Daň z příjmů, převodové účty a rezerva na daň z příjmů</t>
  </si>
  <si>
    <t>Kč</t>
  </si>
  <si>
    <t>57 - Rezervy a opravné položky ve finanční oblasti</t>
  </si>
  <si>
    <t>A. Pohledávky za upsaný vlastní kapitál</t>
  </si>
  <si>
    <t>B.I. Dlouhodobý nehmotný majetek</t>
  </si>
  <si>
    <t>B.III.Dlouhodobý finanční majetek</t>
  </si>
  <si>
    <t>C.I. Zásoby</t>
  </si>
  <si>
    <t>C. Oběžná aktiva</t>
  </si>
  <si>
    <t>B.II. Dlouhodobý hmotný majetek</t>
  </si>
  <si>
    <t>C.II. Dlouhodobé pohledávky</t>
  </si>
  <si>
    <t>C.III. Krátkodobé pohledávky</t>
  </si>
  <si>
    <t>C.IV. Krátkodobý finanční majetek</t>
  </si>
  <si>
    <t>D.I. Časové rozlišení</t>
  </si>
  <si>
    <t>A.VLASTNÍ KAPITÁL</t>
  </si>
  <si>
    <t>A.I. Základní kapitál</t>
  </si>
  <si>
    <t>A.II. Kapitálové fondy</t>
  </si>
  <si>
    <t>A.III. Rezervní fondy, nedělitelný fond, ostatní fondy ze zisku</t>
  </si>
  <si>
    <t>A.IV. Výsledek hospodaření minulých let</t>
  </si>
  <si>
    <t>A.V. Výsledek hospodaření běžného účetního období</t>
  </si>
  <si>
    <t>B. CIZÍ ZDROJE</t>
  </si>
  <si>
    <t>B.I. Rezervy</t>
  </si>
  <si>
    <t>B.II Dlouhodobé závazky</t>
  </si>
  <si>
    <t>B.III. Krátkodobé závazky</t>
  </si>
  <si>
    <t>B.IV. Bankovní úvěry a výpomoci</t>
  </si>
  <si>
    <t>C.I. Časové rozlišení</t>
  </si>
  <si>
    <t>Kontrolní součet</t>
  </si>
  <si>
    <t>B. Dlouhodobý majetek</t>
  </si>
  <si>
    <t>** AKTIVA NETTO</t>
  </si>
  <si>
    <t>58 - Změna stavu zásob vlastní činnosti a aktivace</t>
  </si>
  <si>
    <t>K 30.06.2024</t>
  </si>
  <si>
    <t>I. pol. 2023</t>
  </si>
  <si>
    <t>Lesy města Prostějova,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</si>
</sst>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5"/>
      <name val="Times New Roman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6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" fontId="0" fillId="0" borderId="0"/>
  </cellStyleXfs>
  <cellXfs count="86">
    <xf numFmtId="3" fontId="0" fillId="0" borderId="0" xfId="0"/>
    <xf numFmtId="3" fontId="1" fillId="0" borderId="1" xfId="0" applyFont="1" applyFill="1" applyBorder="1" applyAlignment="1" applyProtection="1">
      <protection locked="0"/>
    </xf>
    <xf numFmtId="3" fontId="2" fillId="0" borderId="2" xfId="0" applyFont="1" applyFill="1" applyBorder="1" applyAlignment="1" applyProtection="1">
      <alignment horizontal="center"/>
      <protection locked="0"/>
    </xf>
    <xf numFmtId="3" fontId="2" fillId="0" borderId="0" xfId="0" applyFont="1" applyFill="1" applyBorder="1" applyAlignment="1" applyProtection="1">
      <protection locked="0"/>
    </xf>
    <xf numFmtId="3" fontId="3" fillId="0" borderId="0" xfId="0" applyFont="1" applyFill="1" applyBorder="1" applyProtection="1">
      <protection locked="0"/>
    </xf>
    <xf numFmtId="3" fontId="3" fillId="0" borderId="3" xfId="0" applyFont="1" applyFill="1" applyBorder="1" applyProtection="1">
      <protection locked="0"/>
    </xf>
    <xf numFmtId="3" fontId="3" fillId="0" borderId="0" xfId="0" applyFont="1" applyFill="1" applyBorder="1" applyAlignment="1" applyProtection="1">
      <alignment horizontal="center"/>
      <protection locked="0"/>
    </xf>
    <xf numFmtId="3" fontId="4" fillId="3" borderId="4" xfId="0" applyFont="1" applyFill="1" applyBorder="1" applyAlignment="1" applyProtection="1">
      <alignment horizontal="center"/>
      <protection locked="0"/>
    </xf>
    <xf numFmtId="3" fontId="4" fillId="0" borderId="0" xfId="0" applyFont="1" applyFill="1" applyBorder="1" applyAlignment="1" applyProtection="1">
      <alignment horizontal="center"/>
      <protection locked="0"/>
    </xf>
    <xf numFmtId="3" fontId="4" fillId="3" borderId="4" xfId="0" applyFont="1" applyFill="1" applyBorder="1" applyProtection="1">
      <protection locked="0"/>
    </xf>
    <xf numFmtId="3" fontId="4" fillId="3" borderId="5" xfId="0" applyFont="1" applyFill="1" applyBorder="1" applyAlignment="1" applyProtection="1">
      <alignment horizontal="center"/>
      <protection locked="0"/>
    </xf>
    <xf numFmtId="3" fontId="4" fillId="0" borderId="0" xfId="0" applyFont="1" applyFill="1" applyBorder="1" applyProtection="1">
      <protection locked="0"/>
    </xf>
    <xf numFmtId="3" fontId="4" fillId="3" borderId="6" xfId="0" applyFont="1" applyFill="1" applyBorder="1" applyAlignment="1" applyProtection="1">
      <alignment horizontal="center"/>
      <protection locked="0"/>
    </xf>
    <xf numFmtId="3" fontId="4" fillId="3" borderId="7" xfId="0" applyFont="1" applyFill="1" applyBorder="1" applyAlignment="1" applyProtection="1">
      <alignment horizontal="center"/>
      <protection locked="0"/>
    </xf>
    <xf numFmtId="0" fontId="4" fillId="3" borderId="6" xfId="0" applyNumberFormat="1" applyFont="1" applyFill="1" applyBorder="1" applyAlignment="1" applyProtection="1">
      <alignment horizontal="center"/>
      <protection locked="0"/>
    </xf>
    <xf numFmtId="3" fontId="5" fillId="0" borderId="8" xfId="0" applyFont="1" applyFill="1" applyBorder="1" applyProtection="1">
      <protection locked="0"/>
    </xf>
    <xf numFmtId="4" fontId="5" fillId="0" borderId="9" xfId="0" applyNumberFormat="1" applyFont="1" applyFill="1" applyBorder="1" applyProtection="1">
      <protection locked="0"/>
    </xf>
    <xf numFmtId="3" fontId="5" fillId="0" borderId="0" xfId="0" applyFont="1" applyFill="1" applyBorder="1" applyProtection="1">
      <protection locked="0"/>
    </xf>
    <xf numFmtId="3" fontId="5" fillId="0" borderId="10" xfId="0" applyFont="1" applyFill="1" applyBorder="1" applyAlignment="1" applyProtection="1">
      <protection locked="0"/>
    </xf>
    <xf numFmtId="3" fontId="5" fillId="4" borderId="7" xfId="0" applyFont="1" applyFill="1" applyBorder="1" applyProtection="1">
      <protection locked="0"/>
    </xf>
    <xf numFmtId="3" fontId="5" fillId="4" borderId="7" xfId="0" applyFont="1" applyFill="1" applyBorder="1" applyAlignment="1" applyProtection="1">
      <alignment horizontal="center"/>
      <protection locked="0"/>
    </xf>
    <xf numFmtId="3" fontId="6" fillId="0" borderId="0" xfId="0" applyFont="1" applyFill="1" applyBorder="1" applyProtection="1">
      <protection locked="0"/>
    </xf>
    <xf numFmtId="3" fontId="5" fillId="0" borderId="11" xfId="0" applyFont="1" applyFill="1" applyBorder="1" applyProtection="1">
      <protection locked="0"/>
    </xf>
    <xf numFmtId="3" fontId="5" fillId="0" borderId="10" xfId="0" applyFont="1" applyFill="1" applyBorder="1" applyProtection="1">
      <protection locked="0"/>
    </xf>
    <xf numFmtId="3" fontId="5" fillId="0" borderId="12" xfId="0" applyFont="1" applyFill="1" applyBorder="1" applyProtection="1">
      <protection locked="0"/>
    </xf>
    <xf numFmtId="3" fontId="5" fillId="0" borderId="4" xfId="0" applyFont="1" applyFill="1" applyBorder="1" applyProtection="1">
      <protection locked="0"/>
    </xf>
    <xf numFmtId="3" fontId="5" fillId="0" borderId="14" xfId="0" applyFont="1" applyFill="1" applyBorder="1" applyProtection="1">
      <protection locked="0"/>
    </xf>
    <xf numFmtId="4" fontId="4" fillId="0" borderId="7" xfId="0" applyNumberFormat="1" applyFont="1" applyFill="1" applyBorder="1" applyProtection="1">
      <protection locked="0"/>
    </xf>
    <xf numFmtId="4" fontId="4" fillId="4" borderId="7" xfId="0" applyNumberFormat="1" applyFont="1" applyFill="1" applyBorder="1" applyProtection="1">
      <protection locked="0"/>
    </xf>
    <xf numFmtId="3" fontId="6" fillId="4" borderId="8" xfId="0" applyFont="1" applyFill="1" applyBorder="1" applyProtection="1">
      <protection locked="0"/>
    </xf>
    <xf numFmtId="3" fontId="6" fillId="4" borderId="12" xfId="0" applyFont="1" applyFill="1" applyBorder="1" applyProtection="1">
      <protection locked="0"/>
    </xf>
    <xf numFmtId="3" fontId="6" fillId="4" borderId="11" xfId="0" applyFont="1" applyFill="1" applyBorder="1" applyProtection="1">
      <protection locked="0"/>
    </xf>
    <xf numFmtId="4" fontId="7" fillId="4" borderId="15" xfId="0" applyNumberFormat="1" applyFont="1" applyFill="1" applyBorder="1" applyProtection="1">
      <protection locked="0"/>
    </xf>
    <xf numFmtId="4" fontId="7" fillId="4" borderId="16" xfId="0" applyNumberFormat="1" applyFont="1" applyFill="1" applyBorder="1" applyProtection="1">
      <protection locked="0"/>
    </xf>
    <xf numFmtId="4" fontId="7" fillId="4" borderId="17" xfId="0" applyNumberFormat="1" applyFont="1" applyFill="1" applyBorder="1" applyProtection="1">
      <protection locked="0"/>
    </xf>
    <xf numFmtId="3" fontId="5" fillId="4" borderId="12" xfId="0" applyFont="1" applyFill="1" applyBorder="1" applyAlignment="1" applyProtection="1">
      <alignment horizontal="center"/>
      <protection locked="0"/>
    </xf>
    <xf numFmtId="3" fontId="5" fillId="4" borderId="11" xfId="0" applyFont="1" applyFill="1" applyBorder="1" applyAlignment="1" applyProtection="1">
      <alignment horizontal="center"/>
      <protection locked="0"/>
    </xf>
    <xf numFmtId="3" fontId="5" fillId="4" borderId="14" xfId="0" applyFont="1" applyFill="1" applyBorder="1" applyAlignment="1" applyProtection="1">
      <alignment horizontal="center"/>
      <protection locked="0"/>
    </xf>
    <xf numFmtId="3" fontId="4" fillId="4" borderId="7" xfId="0" applyFont="1" applyFill="1" applyBorder="1" applyProtection="1">
      <protection locked="0"/>
    </xf>
    <xf numFmtId="3" fontId="5" fillId="4" borderId="6" xfId="0" applyFont="1" applyFill="1" applyBorder="1" applyAlignment="1" applyProtection="1">
      <alignment horizontal="center"/>
      <protection locked="0"/>
    </xf>
    <xf numFmtId="3" fontId="5" fillId="4" borderId="8" xfId="0" applyFont="1" applyFill="1" applyBorder="1" applyAlignment="1" applyProtection="1">
      <alignment horizontal="center"/>
      <protection locked="0"/>
    </xf>
    <xf numFmtId="3" fontId="5" fillId="4" borderId="10" xfId="0" applyFont="1" applyFill="1" applyBorder="1" applyAlignment="1" applyProtection="1">
      <alignment horizontal="center"/>
      <protection locked="0"/>
    </xf>
    <xf numFmtId="3" fontId="5" fillId="4" borderId="4" xfId="0" applyFont="1" applyFill="1" applyBorder="1" applyAlignment="1" applyProtection="1">
      <alignment horizontal="center"/>
      <protection locked="0"/>
    </xf>
    <xf numFmtId="3" fontId="4" fillId="0" borderId="7" xfId="0" applyFont="1" applyFill="1" applyBorder="1" applyProtection="1">
      <protection locked="0"/>
    </xf>
    <xf numFmtId="4" fontId="5" fillId="0" borderId="13" xfId="0" applyNumberFormat="1" applyFont="1" applyFill="1" applyBorder="1" applyProtection="1">
      <protection locked="0"/>
    </xf>
    <xf numFmtId="4" fontId="4" fillId="3" borderId="25" xfId="0" applyNumberFormat="1" applyFont="1" applyFill="1" applyBorder="1" applyProtection="1">
      <protection locked="0"/>
    </xf>
    <xf numFmtId="4" fontId="4" fillId="3" borderId="29" xfId="0" applyNumberFormat="1" applyFont="1" applyFill="1" applyBorder="1" applyProtection="1">
      <protection locked="0"/>
    </xf>
    <xf numFmtId="3" fontId="4" fillId="0" borderId="11" xfId="0" applyFont="1" applyFill="1" applyBorder="1" applyProtection="1">
      <protection locked="0"/>
    </xf>
    <xf numFmtId="3" fontId="4" fillId="0" borderId="12" xfId="0" applyFont="1" applyFill="1" applyBorder="1" applyProtection="1">
      <protection locked="0"/>
    </xf>
    <xf numFmtId="3" fontId="4" fillId="0" borderId="4" xfId="0" applyFont="1" applyFill="1" applyBorder="1" applyProtection="1">
      <protection locked="0"/>
    </xf>
    <xf numFmtId="3" fontId="4" fillId="0" borderId="10" xfId="0" applyFont="1" applyFill="1" applyBorder="1" applyProtection="1">
      <protection locked="0"/>
    </xf>
    <xf numFmtId="3" fontId="5" fillId="0" borderId="7" xfId="0" applyFont="1" applyFill="1" applyBorder="1" applyProtection="1">
      <protection locked="0"/>
    </xf>
    <xf numFmtId="4" fontId="5" fillId="0" borderId="25" xfId="0" applyNumberFormat="1" applyFont="1" applyFill="1" applyBorder="1" applyProtection="1">
      <protection locked="0"/>
    </xf>
    <xf numFmtId="0" fontId="8" fillId="0" borderId="0" xfId="0" applyNumberFormat="1" applyFont="1"/>
    <xf numFmtId="0" fontId="8" fillId="0" borderId="30" xfId="0" applyNumberFormat="1" applyFont="1" applyBorder="1"/>
    <xf numFmtId="3" fontId="3" fillId="5" borderId="7" xfId="0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Protection="1">
      <protection locked="0"/>
    </xf>
    <xf numFmtId="4" fontId="5" fillId="0" borderId="26" xfId="0" applyNumberFormat="1" applyFont="1" applyFill="1" applyBorder="1" applyProtection="1">
      <protection locked="0"/>
    </xf>
    <xf numFmtId="4" fontId="5" fillId="0" borderId="27" xfId="0" applyNumberFormat="1" applyFont="1" applyFill="1" applyBorder="1" applyProtection="1">
      <protection locked="0"/>
    </xf>
    <xf numFmtId="4" fontId="5" fillId="4" borderId="7" xfId="0" applyNumberFormat="1" applyFont="1" applyFill="1" applyBorder="1" applyProtection="1">
      <protection locked="0"/>
    </xf>
    <xf numFmtId="4" fontId="6" fillId="4" borderId="18" xfId="0" applyNumberFormat="1" applyFont="1" applyFill="1" applyBorder="1" applyProtection="1">
      <protection locked="0"/>
    </xf>
    <xf numFmtId="4" fontId="6" fillId="4" borderId="15" xfId="0" applyNumberFormat="1" applyFont="1" applyFill="1" applyBorder="1" applyProtection="1">
      <protection locked="0"/>
    </xf>
    <xf numFmtId="4" fontId="6" fillId="4" borderId="19" xfId="0" applyNumberFormat="1" applyFont="1" applyFill="1" applyBorder="1" applyProtection="1">
      <protection locked="0"/>
    </xf>
    <xf numFmtId="4" fontId="6" fillId="4" borderId="16" xfId="0" applyNumberFormat="1" applyFont="1" applyFill="1" applyBorder="1" applyProtection="1">
      <protection locked="0"/>
    </xf>
    <xf numFmtId="4" fontId="6" fillId="4" borderId="20" xfId="0" applyNumberFormat="1" applyFont="1" applyFill="1" applyBorder="1" applyProtection="1">
      <protection locked="0"/>
    </xf>
    <xf numFmtId="4" fontId="6" fillId="4" borderId="17" xfId="0" applyNumberFormat="1" applyFont="1" applyFill="1" applyBorder="1" applyProtection="1">
      <protection locked="0"/>
    </xf>
    <xf numFmtId="4" fontId="5" fillId="0" borderId="21" xfId="0" applyNumberFormat="1" applyFont="1" applyFill="1" applyBorder="1" applyProtection="1">
      <protection locked="0"/>
    </xf>
    <xf numFmtId="4" fontId="5" fillId="0" borderId="22" xfId="0" applyNumberFormat="1" applyFont="1" applyFill="1" applyBorder="1" applyProtection="1">
      <protection locked="0"/>
    </xf>
    <xf numFmtId="4" fontId="5" fillId="0" borderId="23" xfId="0" applyNumberFormat="1" applyFont="1" applyFill="1" applyBorder="1" applyProtection="1">
      <protection locked="0"/>
    </xf>
    <xf numFmtId="4" fontId="5" fillId="0" borderId="16" xfId="0" applyNumberFormat="1" applyFont="1" applyFill="1" applyBorder="1" applyProtection="1">
      <protection locked="0"/>
    </xf>
    <xf numFmtId="4" fontId="5" fillId="0" borderId="24" xfId="0" applyNumberFormat="1" applyFont="1" applyFill="1" applyBorder="1" applyProtection="1">
      <protection locked="0"/>
    </xf>
    <xf numFmtId="4" fontId="5" fillId="0" borderId="17" xfId="0" applyNumberFormat="1" applyFont="1" applyFill="1" applyBorder="1" applyProtection="1">
      <protection locked="0"/>
    </xf>
    <xf numFmtId="4" fontId="5" fillId="0" borderId="28" xfId="0" applyNumberFormat="1" applyFont="1" applyFill="1" applyBorder="1" applyProtection="1">
      <protection locked="0"/>
    </xf>
    <xf numFmtId="4" fontId="6" fillId="4" borderId="9" xfId="0" applyNumberFormat="1" applyFont="1" applyFill="1" applyBorder="1" applyProtection="1">
      <protection locked="0"/>
    </xf>
    <xf numFmtId="3" fontId="1" fillId="0" borderId="0" xfId="0" applyFont="1" applyFill="1" applyBorder="1" applyAlignment="1" applyProtection="1">
      <alignment horizontal="center"/>
      <protection locked="0"/>
    </xf>
    <xf numFmtId="3" fontId="4" fillId="3" borderId="2" xfId="0" applyFont="1" applyFill="1" applyBorder="1" applyAlignment="1" applyProtection="1">
      <alignment horizontal="center"/>
      <protection locked="0"/>
    </xf>
    <xf numFmtId="3" fontId="4" fillId="3" borderId="31" xfId="0" applyFont="1" applyFill="1" applyBorder="1" applyAlignment="1" applyProtection="1">
      <alignment horizontal="center"/>
      <protection locked="0"/>
    </xf>
    <xf numFmtId="3" fontId="4" fillId="3" borderId="32" xfId="0" applyFont="1" applyFill="1" applyBorder="1" applyAlignment="1" applyProtection="1">
      <alignment horizontal="center"/>
      <protection locked="0"/>
    </xf>
    <xf numFmtId="3" fontId="4" fillId="3" borderId="29" xfId="0" applyFont="1" applyFill="1" applyBorder="1" applyAlignment="1" applyProtection="1">
      <alignment horizontal="center"/>
      <protection locked="0"/>
    </xf>
    <xf numFmtId="3" fontId="4" fillId="3" borderId="33" xfId="0" applyFont="1" applyFill="1" applyBorder="1" applyAlignment="1" applyProtection="1">
      <alignment horizontal="center"/>
      <protection locked="0"/>
    </xf>
    <xf numFmtId="3" fontId="5" fillId="2" borderId="34" xfId="0" applyFont="1" applyFill="1" applyBorder="1" applyAlignment="1" applyProtection="1">
      <alignment horizontal="center"/>
      <protection locked="0"/>
    </xf>
    <xf numFmtId="3" fontId="5" fillId="2" borderId="30" xfId="0" applyFont="1" applyFill="1" applyBorder="1" applyAlignment="1" applyProtection="1">
      <alignment horizontal="center"/>
      <protection locked="0"/>
    </xf>
    <xf numFmtId="3" fontId="5" fillId="2" borderId="35" xfId="0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Normal="100" zoomScaleSheetLayoutView="100" workbookViewId="0">
      <selection activeCell="A55" sqref="A55:XFD629"/>
    </sheetView>
  </sheetViews>
  <sheetFormatPr defaultColWidth="10" defaultRowHeight="12" customHeight="1" x14ac:dyDescent="0.15"/>
  <cols>
    <col min="1" max="1" width="123.25" style="5" customWidth="1"/>
    <col min="2" max="2" width="14.75" style="6" customWidth="1"/>
    <col min="3" max="3" width="20" style="4" customWidth="1"/>
    <col min="4" max="4" width="21.5" style="4" customWidth="1"/>
    <col min="5" max="5" width="14.75" style="4" customWidth="1"/>
    <col min="6" max="6" width="21.5" style="4" customWidth="1"/>
    <col min="7" max="16384" width="10" style="4"/>
  </cols>
  <sheetData>
    <row r="1" spans="1:6" s="1" customFormat="1" ht="15.75" x14ac:dyDescent="0.25">
      <c r="A1" s="74" t="s">
        <v>60</v>
      </c>
      <c r="B1" s="74"/>
      <c r="C1" s="74"/>
      <c r="D1" s="74"/>
      <c r="E1" s="74"/>
      <c r="F1" s="74"/>
    </row>
    <row r="2" spans="1:6" s="3" customFormat="1" ht="12" customHeight="1" x14ac:dyDescent="0.3">
      <c r="A2" s="2"/>
      <c r="B2" s="2"/>
      <c r="C2" s="2"/>
      <c r="D2" s="2"/>
      <c r="E2" s="2"/>
      <c r="F2" s="2"/>
    </row>
    <row r="3" spans="1:6" s="8" customFormat="1" ht="12" customHeight="1" x14ac:dyDescent="0.15">
      <c r="A3" s="7"/>
      <c r="B3" s="7"/>
      <c r="C3" s="75" t="s">
        <v>17</v>
      </c>
      <c r="D3" s="75"/>
      <c r="E3" s="75"/>
      <c r="F3" s="76"/>
    </row>
    <row r="4" spans="1:6" s="11" customFormat="1" ht="12" customHeight="1" x14ac:dyDescent="0.15">
      <c r="A4" s="9"/>
      <c r="B4" s="7" t="s">
        <v>0</v>
      </c>
      <c r="C4" s="77" t="s">
        <v>58</v>
      </c>
      <c r="D4" s="78"/>
      <c r="E4" s="79"/>
      <c r="F4" s="10" t="s">
        <v>1</v>
      </c>
    </row>
    <row r="5" spans="1:6" s="8" customFormat="1" ht="12" customHeight="1" x14ac:dyDescent="0.15">
      <c r="A5" s="12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4" t="s">
        <v>59</v>
      </c>
    </row>
    <row r="6" spans="1:6" s="17" customFormat="1" ht="12" customHeight="1" x14ac:dyDescent="0.2">
      <c r="A6" s="15" t="s">
        <v>9</v>
      </c>
      <c r="B6" s="40" t="s">
        <v>30</v>
      </c>
      <c r="C6" s="16">
        <v>2500000</v>
      </c>
      <c r="D6" s="16">
        <v>1687572.21</v>
      </c>
      <c r="E6" s="27">
        <f t="shared" ref="E6:E27" si="0">D6/C6*100</f>
        <v>67.502888399999989</v>
      </c>
      <c r="F6" s="57">
        <v>5110304.74</v>
      </c>
    </row>
    <row r="7" spans="1:6" s="17" customFormat="1" ht="12" customHeight="1" x14ac:dyDescent="0.2">
      <c r="A7" s="18" t="s">
        <v>10</v>
      </c>
      <c r="B7" s="41" t="s">
        <v>30</v>
      </c>
      <c r="C7" s="44">
        <v>12000000</v>
      </c>
      <c r="D7" s="44">
        <v>7345691.7300000004</v>
      </c>
      <c r="E7" s="27">
        <f t="shared" si="0"/>
        <v>61.214097750000008</v>
      </c>
      <c r="F7" s="58">
        <v>6901572.25</v>
      </c>
    </row>
    <row r="8" spans="1:6" s="17" customFormat="1" ht="12" customHeight="1" x14ac:dyDescent="0.2">
      <c r="A8" s="19" t="s">
        <v>18</v>
      </c>
      <c r="B8" s="20" t="s">
        <v>30</v>
      </c>
      <c r="C8" s="59">
        <f>SUM(C9:C12)</f>
        <v>9330000</v>
      </c>
      <c r="D8" s="59">
        <f>SUM(D9:D12)</f>
        <v>4602037</v>
      </c>
      <c r="E8" s="28">
        <f t="shared" si="0"/>
        <v>49.325155412647376</v>
      </c>
      <c r="F8" s="59">
        <f>SUM(F9:F12)</f>
        <v>5302573</v>
      </c>
    </row>
    <row r="9" spans="1:6" s="21" customFormat="1" ht="12" customHeight="1" x14ac:dyDescent="0.2">
      <c r="A9" s="29" t="s">
        <v>22</v>
      </c>
      <c r="B9" s="35" t="s">
        <v>30</v>
      </c>
      <c r="C9" s="60">
        <v>5500000</v>
      </c>
      <c r="D9" s="61">
        <v>2740028</v>
      </c>
      <c r="E9" s="32">
        <f t="shared" si="0"/>
        <v>49.818690909090904</v>
      </c>
      <c r="F9" s="73">
        <v>3171013</v>
      </c>
    </row>
    <row r="10" spans="1:6" s="21" customFormat="1" ht="12" customHeight="1" x14ac:dyDescent="0.2">
      <c r="A10" s="30" t="s">
        <v>23</v>
      </c>
      <c r="B10" s="36" t="s">
        <v>30</v>
      </c>
      <c r="C10" s="62">
        <v>1100000</v>
      </c>
      <c r="D10" s="63">
        <v>528000</v>
      </c>
      <c r="E10" s="33">
        <f t="shared" si="0"/>
        <v>48</v>
      </c>
      <c r="F10" s="63">
        <v>661500</v>
      </c>
    </row>
    <row r="11" spans="1:6" s="21" customFormat="1" ht="12" customHeight="1" x14ac:dyDescent="0.2">
      <c r="A11" s="31" t="s">
        <v>24</v>
      </c>
      <c r="B11" s="36" t="s">
        <v>30</v>
      </c>
      <c r="C11" s="62">
        <v>2250000</v>
      </c>
      <c r="D11" s="63">
        <v>1094344</v>
      </c>
      <c r="E11" s="33">
        <f t="shared" si="0"/>
        <v>48.63751111111111</v>
      </c>
      <c r="F11" s="63">
        <v>1214514</v>
      </c>
    </row>
    <row r="12" spans="1:6" s="21" customFormat="1" ht="12" customHeight="1" x14ac:dyDescent="0.2">
      <c r="A12" s="31" t="s">
        <v>25</v>
      </c>
      <c r="B12" s="37" t="s">
        <v>30</v>
      </c>
      <c r="C12" s="64">
        <v>480000</v>
      </c>
      <c r="D12" s="65">
        <v>239665</v>
      </c>
      <c r="E12" s="34">
        <f t="shared" si="0"/>
        <v>49.930208333333333</v>
      </c>
      <c r="F12" s="63">
        <v>255546</v>
      </c>
    </row>
    <row r="13" spans="1:6" s="17" customFormat="1" ht="12" customHeight="1" x14ac:dyDescent="0.2">
      <c r="A13" s="15" t="s">
        <v>11</v>
      </c>
      <c r="B13" s="35" t="s">
        <v>30</v>
      </c>
      <c r="C13" s="16">
        <v>40000</v>
      </c>
      <c r="D13" s="16">
        <v>17861.36</v>
      </c>
      <c r="E13" s="27">
        <f t="shared" si="0"/>
        <v>44.653400000000005</v>
      </c>
      <c r="F13" s="16">
        <v>15477.01</v>
      </c>
    </row>
    <row r="14" spans="1:6" s="17" customFormat="1" ht="12" customHeight="1" x14ac:dyDescent="0.2">
      <c r="A14" s="22" t="s">
        <v>19</v>
      </c>
      <c r="B14" s="36" t="s">
        <v>30</v>
      </c>
      <c r="C14" s="16">
        <v>250000</v>
      </c>
      <c r="D14" s="16">
        <v>124147.71</v>
      </c>
      <c r="E14" s="27">
        <f t="shared" si="0"/>
        <v>49.659084</v>
      </c>
      <c r="F14" s="16">
        <v>690515.84</v>
      </c>
    </row>
    <row r="15" spans="1:6" s="17" customFormat="1" ht="12" customHeight="1" x14ac:dyDescent="0.2">
      <c r="A15" s="22" t="s">
        <v>20</v>
      </c>
      <c r="B15" s="36" t="s">
        <v>30</v>
      </c>
      <c r="C15" s="66">
        <v>0</v>
      </c>
      <c r="D15" s="67">
        <v>1507098</v>
      </c>
      <c r="E15" s="27" t="e">
        <f t="shared" si="0"/>
        <v>#DIV/0!</v>
      </c>
      <c r="F15" s="67">
        <v>1377898</v>
      </c>
    </row>
    <row r="16" spans="1:6" s="17" customFormat="1" ht="12" customHeight="1" x14ac:dyDescent="0.2">
      <c r="A16" s="22" t="s">
        <v>21</v>
      </c>
      <c r="B16" s="36" t="s">
        <v>30</v>
      </c>
      <c r="C16" s="68">
        <v>10000</v>
      </c>
      <c r="D16" s="69">
        <v>5137.4799999999996</v>
      </c>
      <c r="E16" s="27">
        <f t="shared" si="0"/>
        <v>51.3748</v>
      </c>
      <c r="F16" s="69">
        <v>5180.8</v>
      </c>
    </row>
    <row r="17" spans="1:7" s="17" customFormat="1" ht="12" customHeight="1" x14ac:dyDescent="0.2">
      <c r="A17" s="22" t="s">
        <v>31</v>
      </c>
      <c r="B17" s="36" t="s">
        <v>30</v>
      </c>
      <c r="C17" s="68">
        <v>0</v>
      </c>
      <c r="D17" s="69">
        <v>0</v>
      </c>
      <c r="E17" s="27" t="e">
        <f t="shared" si="0"/>
        <v>#DIV/0!</v>
      </c>
      <c r="F17" s="69">
        <v>0</v>
      </c>
    </row>
    <row r="18" spans="1:7" s="17" customFormat="1" ht="12" customHeight="1" x14ac:dyDescent="0.2">
      <c r="A18" s="26" t="s">
        <v>57</v>
      </c>
      <c r="B18" s="41" t="s">
        <v>30</v>
      </c>
      <c r="C18" s="70">
        <v>-1000000</v>
      </c>
      <c r="D18" s="71">
        <v>1922490.86</v>
      </c>
      <c r="E18" s="27">
        <f t="shared" si="0"/>
        <v>-192.24908600000001</v>
      </c>
      <c r="F18" s="71">
        <v>-1090703.32</v>
      </c>
    </row>
    <row r="19" spans="1:7" s="11" customFormat="1" ht="12" customHeight="1" x14ac:dyDescent="0.2">
      <c r="A19" s="38" t="s">
        <v>12</v>
      </c>
      <c r="B19" s="20" t="s">
        <v>30</v>
      </c>
      <c r="C19" s="28">
        <f>SUM(C6:C8,C13:C18)</f>
        <v>23130000</v>
      </c>
      <c r="D19" s="28">
        <f>SUM(D6:D8,D13:D18)</f>
        <v>17212036.350000001</v>
      </c>
      <c r="E19" s="28">
        <f t="shared" si="0"/>
        <v>74.414337872892361</v>
      </c>
      <c r="F19" s="28">
        <f>SUM(F6:F8,F13:F18)</f>
        <v>18312818.320000004</v>
      </c>
    </row>
    <row r="20" spans="1:7" s="17" customFormat="1" ht="12" customHeight="1" x14ac:dyDescent="0.2">
      <c r="A20" s="24" t="s">
        <v>13</v>
      </c>
      <c r="B20" s="35" t="s">
        <v>30</v>
      </c>
      <c r="C20" s="16">
        <v>20000000</v>
      </c>
      <c r="D20" s="16">
        <v>15519827.98</v>
      </c>
      <c r="E20" s="27">
        <f t="shared" si="0"/>
        <v>77.599139899999997</v>
      </c>
      <c r="F20" s="16">
        <v>22583634.289999999</v>
      </c>
    </row>
    <row r="21" spans="1:7" s="17" customFormat="1" ht="12" customHeight="1" x14ac:dyDescent="0.2">
      <c r="A21" s="22" t="s">
        <v>26</v>
      </c>
      <c r="B21" s="36" t="s">
        <v>30</v>
      </c>
      <c r="C21" s="16">
        <v>3000000</v>
      </c>
      <c r="D21" s="16">
        <v>332317.43</v>
      </c>
      <c r="E21" s="27">
        <f t="shared" si="0"/>
        <v>11.077247666666667</v>
      </c>
      <c r="F21" s="16">
        <v>2380439.9700000002</v>
      </c>
    </row>
    <row r="22" spans="1:7" s="17" customFormat="1" ht="12" customHeight="1" x14ac:dyDescent="0.2">
      <c r="A22" s="22" t="s">
        <v>27</v>
      </c>
      <c r="B22" s="36" t="s">
        <v>30</v>
      </c>
      <c r="C22" s="16">
        <v>500000</v>
      </c>
      <c r="D22" s="16">
        <v>309914.5</v>
      </c>
      <c r="E22" s="27">
        <f t="shared" si="0"/>
        <v>61.982899999999994</v>
      </c>
      <c r="F22" s="16">
        <v>411620.74</v>
      </c>
    </row>
    <row r="23" spans="1:7" s="17" customFormat="1" ht="12" customHeight="1" x14ac:dyDescent="0.2">
      <c r="A23" s="23" t="s">
        <v>28</v>
      </c>
      <c r="B23" s="41" t="s">
        <v>30</v>
      </c>
      <c r="C23" s="16">
        <v>0</v>
      </c>
      <c r="D23" s="16">
        <v>0</v>
      </c>
      <c r="E23" s="27" t="e">
        <f t="shared" si="0"/>
        <v>#DIV/0!</v>
      </c>
      <c r="F23" s="16">
        <v>0</v>
      </c>
    </row>
    <row r="24" spans="1:7" s="11" customFormat="1" ht="12" customHeight="1" x14ac:dyDescent="0.2">
      <c r="A24" s="38" t="s">
        <v>14</v>
      </c>
      <c r="B24" s="20" t="s">
        <v>30</v>
      </c>
      <c r="C24" s="28">
        <f>SUM(C20:C23)</f>
        <v>23500000</v>
      </c>
      <c r="D24" s="28">
        <f>SUM(D20:D23)</f>
        <v>16162059.91</v>
      </c>
      <c r="E24" s="28">
        <f t="shared" si="0"/>
        <v>68.7747230212766</v>
      </c>
      <c r="F24" s="28">
        <f>SUM(F20:F23)</f>
        <v>25375694.999999996</v>
      </c>
    </row>
    <row r="25" spans="1:7" s="11" customFormat="1" ht="12" customHeight="1" x14ac:dyDescent="0.2">
      <c r="A25" s="38" t="s">
        <v>15</v>
      </c>
      <c r="B25" s="39" t="s">
        <v>30</v>
      </c>
      <c r="C25" s="28">
        <f>C24-C19</f>
        <v>370000</v>
      </c>
      <c r="D25" s="28">
        <f>D24-D19</f>
        <v>-1049976.4400000013</v>
      </c>
      <c r="E25" s="28">
        <f t="shared" si="0"/>
        <v>-283.77741621621658</v>
      </c>
      <c r="F25" s="28">
        <f>F24-F19</f>
        <v>7062876.6799999923</v>
      </c>
    </row>
    <row r="26" spans="1:7" s="17" customFormat="1" ht="12" customHeight="1" x14ac:dyDescent="0.2">
      <c r="A26" s="25" t="s">
        <v>29</v>
      </c>
      <c r="B26" s="42" t="s">
        <v>30</v>
      </c>
      <c r="C26" s="52"/>
      <c r="D26" s="52"/>
      <c r="E26" s="27" t="e">
        <f t="shared" si="0"/>
        <v>#DIV/0!</v>
      </c>
      <c r="F26" s="72"/>
    </row>
    <row r="27" spans="1:7" s="11" customFormat="1" ht="12" customHeight="1" x14ac:dyDescent="0.2">
      <c r="A27" s="38" t="s">
        <v>16</v>
      </c>
      <c r="B27" s="20" t="s">
        <v>30</v>
      </c>
      <c r="C27" s="28">
        <f>C25-C26</f>
        <v>370000</v>
      </c>
      <c r="D27" s="28">
        <f>D25-D26</f>
        <v>-1049976.4400000013</v>
      </c>
      <c r="E27" s="28">
        <f t="shared" si="0"/>
        <v>-283.77741621621658</v>
      </c>
      <c r="F27" s="28">
        <f>F25-F26</f>
        <v>7062876.6799999923</v>
      </c>
    </row>
    <row r="28" spans="1:7" s="11" customFormat="1" ht="12" customHeight="1" x14ac:dyDescent="0.25">
      <c r="A28" s="43" t="s">
        <v>56</v>
      </c>
      <c r="B28" s="20" t="s">
        <v>30</v>
      </c>
      <c r="C28" s="80"/>
      <c r="D28" s="46">
        <f>D29+D30+D34+D39</f>
        <v>32890246.73</v>
      </c>
      <c r="E28" s="83">
        <v>32890246.73</v>
      </c>
      <c r="F28" s="46">
        <f>F29+F30+F34+F39</f>
        <v>48276238.280000001</v>
      </c>
      <c r="G28" s="54"/>
    </row>
    <row r="29" spans="1:7" s="17" customFormat="1" ht="12" customHeight="1" x14ac:dyDescent="0.25">
      <c r="A29" s="48" t="s">
        <v>32</v>
      </c>
      <c r="B29" s="35" t="s">
        <v>30</v>
      </c>
      <c r="C29" s="81"/>
      <c r="D29" s="16">
        <v>0</v>
      </c>
      <c r="E29" s="84"/>
      <c r="F29" s="16">
        <v>0</v>
      </c>
      <c r="G29" s="53"/>
    </row>
    <row r="30" spans="1:7" s="17" customFormat="1" ht="12" customHeight="1" x14ac:dyDescent="0.25">
      <c r="A30" s="48" t="s">
        <v>55</v>
      </c>
      <c r="B30" s="35" t="s">
        <v>30</v>
      </c>
      <c r="C30" s="81"/>
      <c r="D30" s="16">
        <v>6677211.9699999997</v>
      </c>
      <c r="E30" s="84"/>
      <c r="F30" s="16">
        <f>F31+F32+F33</f>
        <v>8659768.6699999999</v>
      </c>
      <c r="G30" s="53"/>
    </row>
    <row r="31" spans="1:7" s="17" customFormat="1" ht="12" customHeight="1" x14ac:dyDescent="0.25">
      <c r="A31" s="22" t="s">
        <v>33</v>
      </c>
      <c r="B31" s="36" t="s">
        <v>30</v>
      </c>
      <c r="C31" s="81"/>
      <c r="D31" s="16">
        <v>0</v>
      </c>
      <c r="E31" s="84"/>
      <c r="F31" s="16">
        <v>0</v>
      </c>
      <c r="G31" s="53"/>
    </row>
    <row r="32" spans="1:7" s="17" customFormat="1" ht="12" customHeight="1" x14ac:dyDescent="0.25">
      <c r="A32" s="22" t="s">
        <v>37</v>
      </c>
      <c r="B32" s="36" t="s">
        <v>30</v>
      </c>
      <c r="C32" s="81"/>
      <c r="D32" s="16">
        <v>6677211.9699999997</v>
      </c>
      <c r="E32" s="84"/>
      <c r="F32" s="16">
        <v>8659768.6699999999</v>
      </c>
      <c r="G32" s="53"/>
    </row>
    <row r="33" spans="1:7" s="17" customFormat="1" ht="12" customHeight="1" x14ac:dyDescent="0.25">
      <c r="A33" s="22" t="s">
        <v>34</v>
      </c>
      <c r="B33" s="36" t="s">
        <v>30</v>
      </c>
      <c r="C33" s="81"/>
      <c r="D33" s="16">
        <v>0</v>
      </c>
      <c r="E33" s="84"/>
      <c r="F33" s="16">
        <v>0</v>
      </c>
      <c r="G33" s="53"/>
    </row>
    <row r="34" spans="1:7" s="17" customFormat="1" ht="12" customHeight="1" x14ac:dyDescent="0.25">
      <c r="A34" s="47" t="s">
        <v>36</v>
      </c>
      <c r="B34" s="36" t="s">
        <v>30</v>
      </c>
      <c r="C34" s="81"/>
      <c r="D34" s="16">
        <v>26070092.41</v>
      </c>
      <c r="E34" s="84"/>
      <c r="F34" s="16">
        <f>F35+F36+F37+F38</f>
        <v>39601159.25</v>
      </c>
      <c r="G34" s="53"/>
    </row>
    <row r="35" spans="1:7" s="17" customFormat="1" ht="12" customHeight="1" x14ac:dyDescent="0.25">
      <c r="A35" s="22" t="s">
        <v>35</v>
      </c>
      <c r="B35" s="36" t="s">
        <v>30</v>
      </c>
      <c r="C35" s="81"/>
      <c r="D35" s="16">
        <v>5535304.8300000001</v>
      </c>
      <c r="E35" s="84"/>
      <c r="F35" s="16">
        <v>10020285.220000001</v>
      </c>
      <c r="G35" s="53"/>
    </row>
    <row r="36" spans="1:7" s="17" customFormat="1" ht="12" customHeight="1" x14ac:dyDescent="0.25">
      <c r="A36" s="22" t="s">
        <v>38</v>
      </c>
      <c r="B36" s="36" t="s">
        <v>30</v>
      </c>
      <c r="C36" s="81"/>
      <c r="D36" s="16">
        <v>5836</v>
      </c>
      <c r="E36" s="84"/>
      <c r="F36" s="16">
        <v>5836</v>
      </c>
      <c r="G36" s="53"/>
    </row>
    <row r="37" spans="1:7" s="17" customFormat="1" ht="12" customHeight="1" x14ac:dyDescent="0.25">
      <c r="A37" s="23" t="s">
        <v>39</v>
      </c>
      <c r="B37" s="41" t="s">
        <v>30</v>
      </c>
      <c r="C37" s="81"/>
      <c r="D37" s="16">
        <v>2687098.39</v>
      </c>
      <c r="E37" s="84"/>
      <c r="F37" s="16">
        <v>3150742.46</v>
      </c>
      <c r="G37" s="53"/>
    </row>
    <row r="38" spans="1:7" s="17" customFormat="1" ht="12" customHeight="1" x14ac:dyDescent="0.25">
      <c r="A38" s="22" t="s">
        <v>40</v>
      </c>
      <c r="B38" s="36" t="s">
        <v>30</v>
      </c>
      <c r="C38" s="81"/>
      <c r="D38" s="16">
        <v>17841853.190000001</v>
      </c>
      <c r="E38" s="84"/>
      <c r="F38" s="16">
        <v>26424295.57</v>
      </c>
      <c r="G38" s="53"/>
    </row>
    <row r="39" spans="1:7" s="17" customFormat="1" ht="12" customHeight="1" x14ac:dyDescent="0.25">
      <c r="A39" s="49" t="s">
        <v>41</v>
      </c>
      <c r="B39" s="42" t="s">
        <v>30</v>
      </c>
      <c r="C39" s="81"/>
      <c r="D39" s="16">
        <v>142942.35</v>
      </c>
      <c r="E39" s="84"/>
      <c r="F39" s="16">
        <v>15310.36</v>
      </c>
      <c r="G39" s="53"/>
    </row>
    <row r="40" spans="1:7" s="17" customFormat="1" ht="12" customHeight="1" x14ac:dyDescent="0.25">
      <c r="A40" s="43" t="s">
        <v>42</v>
      </c>
      <c r="B40" s="20" t="s">
        <v>30</v>
      </c>
      <c r="C40" s="81"/>
      <c r="D40" s="45">
        <f>SUM(D41:D45)</f>
        <v>25058064.489999998</v>
      </c>
      <c r="E40" s="84"/>
      <c r="F40" s="45">
        <f>SUM(F41:F45)</f>
        <v>31939253.419999998</v>
      </c>
      <c r="G40" s="53"/>
    </row>
    <row r="41" spans="1:7" s="17" customFormat="1" ht="12" customHeight="1" x14ac:dyDescent="0.25">
      <c r="A41" s="24" t="s">
        <v>43</v>
      </c>
      <c r="B41" s="35" t="s">
        <v>30</v>
      </c>
      <c r="C41" s="81"/>
      <c r="D41" s="16">
        <v>100000</v>
      </c>
      <c r="E41" s="84"/>
      <c r="F41" s="16">
        <v>100000</v>
      </c>
      <c r="G41" s="53"/>
    </row>
    <row r="42" spans="1:7" s="17" customFormat="1" ht="12" customHeight="1" x14ac:dyDescent="0.25">
      <c r="A42" s="22" t="s">
        <v>44</v>
      </c>
      <c r="B42" s="36" t="s">
        <v>30</v>
      </c>
      <c r="C42" s="81"/>
      <c r="D42" s="16">
        <v>0</v>
      </c>
      <c r="E42" s="84"/>
      <c r="F42" s="16">
        <v>0</v>
      </c>
      <c r="G42" s="53"/>
    </row>
    <row r="43" spans="1:7" s="17" customFormat="1" ht="12" customHeight="1" x14ac:dyDescent="0.25">
      <c r="A43" s="22" t="s">
        <v>45</v>
      </c>
      <c r="B43" s="36" t="s">
        <v>30</v>
      </c>
      <c r="C43" s="81"/>
      <c r="D43" s="16">
        <v>357832</v>
      </c>
      <c r="E43" s="84"/>
      <c r="F43" s="16">
        <v>357832</v>
      </c>
      <c r="G43" s="53"/>
    </row>
    <row r="44" spans="1:7" s="17" customFormat="1" ht="12" customHeight="1" x14ac:dyDescent="0.25">
      <c r="A44" s="22" t="s">
        <v>46</v>
      </c>
      <c r="B44" s="36" t="s">
        <v>30</v>
      </c>
      <c r="C44" s="81"/>
      <c r="D44" s="16">
        <v>25650208.93</v>
      </c>
      <c r="E44" s="84"/>
      <c r="F44" s="16">
        <v>24418544.739999998</v>
      </c>
      <c r="G44" s="53"/>
    </row>
    <row r="45" spans="1:7" s="17" customFormat="1" ht="12" customHeight="1" x14ac:dyDescent="0.25">
      <c r="A45" s="23" t="s">
        <v>47</v>
      </c>
      <c r="B45" s="41" t="s">
        <v>30</v>
      </c>
      <c r="C45" s="81"/>
      <c r="D45" s="16">
        <v>-1049976.44</v>
      </c>
      <c r="E45" s="84"/>
      <c r="F45" s="16">
        <v>7062876.6799999997</v>
      </c>
      <c r="G45" s="53"/>
    </row>
    <row r="46" spans="1:7" s="17" customFormat="1" ht="12" customHeight="1" x14ac:dyDescent="0.25">
      <c r="A46" s="43" t="s">
        <v>48</v>
      </c>
      <c r="B46" s="20" t="s">
        <v>30</v>
      </c>
      <c r="C46" s="81"/>
      <c r="D46" s="45">
        <f>SUM(D47:D51)</f>
        <v>7832182.2400000002</v>
      </c>
      <c r="E46" s="84"/>
      <c r="F46" s="45">
        <f>SUM(F47:F51)</f>
        <v>16336984.859999999</v>
      </c>
      <c r="G46" s="53"/>
    </row>
    <row r="47" spans="1:7" s="17" customFormat="1" ht="12" customHeight="1" x14ac:dyDescent="0.25">
      <c r="A47" s="25" t="s">
        <v>49</v>
      </c>
      <c r="B47" s="35" t="s">
        <v>30</v>
      </c>
      <c r="C47" s="81"/>
      <c r="D47" s="16">
        <v>5233500</v>
      </c>
      <c r="E47" s="84"/>
      <c r="F47" s="16">
        <v>12730500</v>
      </c>
      <c r="G47" s="53"/>
    </row>
    <row r="48" spans="1:7" s="17" customFormat="1" ht="12" customHeight="1" x14ac:dyDescent="0.25">
      <c r="A48" s="23" t="s">
        <v>50</v>
      </c>
      <c r="B48" s="36" t="s">
        <v>30</v>
      </c>
      <c r="C48" s="81"/>
      <c r="D48" s="16">
        <v>0</v>
      </c>
      <c r="E48" s="84"/>
      <c r="F48" s="16">
        <v>0</v>
      </c>
      <c r="G48" s="53"/>
    </row>
    <row r="49" spans="1:7" s="17" customFormat="1" ht="12" customHeight="1" x14ac:dyDescent="0.25">
      <c r="A49" s="23" t="s">
        <v>51</v>
      </c>
      <c r="B49" s="36" t="s">
        <v>30</v>
      </c>
      <c r="C49" s="81"/>
      <c r="D49" s="16">
        <v>1886182.24</v>
      </c>
      <c r="E49" s="84"/>
      <c r="F49" s="16">
        <v>3606484.86</v>
      </c>
      <c r="G49" s="53"/>
    </row>
    <row r="50" spans="1:7" s="17" customFormat="1" ht="12" customHeight="1" x14ac:dyDescent="0.25">
      <c r="A50" s="23" t="s">
        <v>52</v>
      </c>
      <c r="B50" s="36" t="s">
        <v>30</v>
      </c>
      <c r="C50" s="81"/>
      <c r="D50" s="16">
        <v>0</v>
      </c>
      <c r="E50" s="84"/>
      <c r="F50" s="16">
        <v>0</v>
      </c>
      <c r="G50" s="53"/>
    </row>
    <row r="51" spans="1:7" s="17" customFormat="1" ht="12" customHeight="1" x14ac:dyDescent="0.25">
      <c r="A51" s="50" t="s">
        <v>53</v>
      </c>
      <c r="B51" s="41" t="s">
        <v>30</v>
      </c>
      <c r="C51" s="81"/>
      <c r="D51" s="44">
        <v>712500</v>
      </c>
      <c r="E51" s="84"/>
      <c r="F51" s="44">
        <v>0</v>
      </c>
      <c r="G51" s="53"/>
    </row>
    <row r="52" spans="1:7" s="17" customFormat="1" ht="12" customHeight="1" x14ac:dyDescent="0.2">
      <c r="A52" s="51" t="s">
        <v>7</v>
      </c>
      <c r="B52" s="20" t="s">
        <v>8</v>
      </c>
      <c r="C52" s="81"/>
      <c r="D52" s="52">
        <v>17.62</v>
      </c>
      <c r="E52" s="84"/>
      <c r="F52" s="52">
        <v>18.62</v>
      </c>
    </row>
    <row r="53" spans="1:7" ht="12" customHeight="1" x14ac:dyDescent="0.25">
      <c r="A53" s="38" t="s">
        <v>54</v>
      </c>
      <c r="B53" s="55"/>
      <c r="C53" s="82"/>
      <c r="D53" s="56">
        <f>D28-D40-D46</f>
        <v>0</v>
      </c>
      <c r="E53" s="85"/>
      <c r="F53" s="56">
        <f>F28-F40-F46</f>
        <v>0</v>
      </c>
      <c r="G53" s="54"/>
    </row>
  </sheetData>
  <mergeCells count="5">
    <mergeCell ref="A1:F1"/>
    <mergeCell ref="C3:F3"/>
    <mergeCell ref="C4:E4"/>
    <mergeCell ref="C28:C53"/>
    <mergeCell ref="E28:E53"/>
  </mergeCells>
  <phoneticPr fontId="0" type="noConversion"/>
  <printOptions horizontalCentered="1" verticalCentered="1"/>
  <pageMargins left="0.19685039370078741" right="0" top="0.78740157480314965" bottom="0.78740157480314965" header="0.51181102362204722" footer="0.51181102362204722"/>
  <pageSetup paperSize="9" firstPageNumber="9" orientation="portrait" r:id="rId1"/>
  <headerFooter alignWithMargins="0">
    <oddHeader>&amp;C&amp;8Příloha č.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Obchodní společnost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Tiskopis příspěvkových organizací</dc:title>
  <dc:creator>NECKAR</dc:creator>
  <cp:lastModifiedBy>Dana Bartošová</cp:lastModifiedBy>
  <cp:lastPrinted>2024-08-01T11:59:28Z</cp:lastPrinted>
  <dcterms:created xsi:type="dcterms:W3CDTF">2001-08-29T11:34:32Z</dcterms:created>
  <dcterms:modified xsi:type="dcterms:W3CDTF">2024-08-01T12:00:15Z</dcterms:modified>
</cp:coreProperties>
</file>